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activeTab="3"/>
  </bookViews>
  <sheets>
    <sheet name="прил 1" sheetId="3" r:id="rId1"/>
    <sheet name="прил 2" sheetId="4" r:id="rId2"/>
    <sheet name="прил 3" sheetId="6" r:id="rId3"/>
    <sheet name="прил 4" sheetId="5" r:id="rId4"/>
    <sheet name="прил 5" sheetId="8" r:id="rId5"/>
    <sheet name="прил 6" sheetId="7" r:id="rId6"/>
    <sheet name="прил 7" sheetId="10" r:id="rId7"/>
  </sheets>
  <definedNames>
    <definedName name="_xlnm._FilterDatabase" localSheetId="1" hidden="1">'прил 2'!$A$9:$H$35</definedName>
    <definedName name="_xlnm.Print_Titles" localSheetId="1">'прил 2'!$7:$9</definedName>
  </definedNames>
  <calcPr calcId="144525" calcMode="manual"/>
</workbook>
</file>

<file path=xl/sharedStrings.xml><?xml version="1.0" encoding="utf-8"?>
<sst xmlns="http://schemas.openxmlformats.org/spreadsheetml/2006/main" count="479" uniqueCount="165">
  <si>
    <t xml:space="preserve">              Приложение № 1                                                                                                                                                                   </t>
  </si>
  <si>
    <t xml:space="preserve">к решению Огоджинского сельсовета                                                                                                                                 </t>
  </si>
  <si>
    <t>от  ___________ 2021 года № ____</t>
  </si>
  <si>
    <r>
      <rPr>
        <b/>
        <sz val="12"/>
        <rFont val="Times New Roman"/>
        <charset val="204"/>
      </rPr>
      <t xml:space="preserve">Источники финансирования дефицита бюджета </t>
    </r>
    <r>
      <rPr>
        <b/>
        <i/>
        <sz val="12"/>
        <rFont val="Times New Roman"/>
        <charset val="204"/>
      </rPr>
      <t>Огоджинского сельсовета</t>
    </r>
    <r>
      <rPr>
        <b/>
        <sz val="12"/>
        <rFont val="Times New Roman"/>
        <charset val="204"/>
      </rPr>
      <t xml:space="preserve"> на 2022 год и плановый период 2023 и 2024 годов </t>
    </r>
  </si>
  <si>
    <t>тыс. руб.</t>
  </si>
  <si>
    <t xml:space="preserve">Наименование </t>
  </si>
  <si>
    <t>2021 год</t>
  </si>
  <si>
    <t>плановый период</t>
  </si>
  <si>
    <t>2022 год</t>
  </si>
  <si>
    <t>2023 год</t>
  </si>
  <si>
    <t>Изменение остатков средств на счетах по учету средств местного бюджета в течение соответствующего финансового года</t>
  </si>
  <si>
    <t>Итого источников внутреннего финансирования дефицита бюджета сельсовета</t>
  </si>
  <si>
    <t xml:space="preserve">Приложение №2                                                                                                                                                                 </t>
  </si>
  <si>
    <r>
      <rPr>
        <b/>
        <sz val="12"/>
        <rFont val="Times New Roman CYR"/>
        <charset val="204"/>
      </rPr>
      <t xml:space="preserve">Распределение доходов бюджета по кодам классификации доходов </t>
    </r>
    <r>
      <rPr>
        <b/>
        <i/>
        <sz val="12"/>
        <rFont val="Times New Roman CYR"/>
        <charset val="204"/>
      </rPr>
      <t>Огоджинского сельсовета</t>
    </r>
    <r>
      <rPr>
        <b/>
        <sz val="12"/>
        <rFont val="Times New Roman CYR"/>
        <charset val="204"/>
      </rPr>
      <t xml:space="preserve"> на 2022 год и плановый период  2023 и 2024 годов </t>
    </r>
  </si>
  <si>
    <t>(тыс.руб.)</t>
  </si>
  <si>
    <t>Код бюджетной классификации Российской Федерации</t>
  </si>
  <si>
    <t>Наименование кода поступлений</t>
  </si>
  <si>
    <t>Плановый период</t>
  </si>
  <si>
    <t>2024 год</t>
  </si>
  <si>
    <t xml:space="preserve">1 00 00000 00 0000 000 </t>
  </si>
  <si>
    <t>НАЛОГОВЫЕ И НЕНАЛОГОВЫЕ ДОХОДЫ</t>
  </si>
  <si>
    <t>Налоговые доходы</t>
  </si>
  <si>
    <t xml:space="preserve">1 01 00000 00 0000 000 </t>
  </si>
  <si>
    <t>НАЛОГИ НА ПРИБЫЛЬ, ДОХОДЫ</t>
  </si>
  <si>
    <t xml:space="preserve">1 01 02000 01 0000 110 </t>
  </si>
  <si>
    <t>Налог на доходы физических лиц</t>
  </si>
  <si>
    <t xml:space="preserve">1 06 00000 00 0000 000 </t>
  </si>
  <si>
    <t>НАЛОГИ НА ИМУЩЕСТВО</t>
  </si>
  <si>
    <t xml:space="preserve">1 06 01000 00 0000 110 </t>
  </si>
  <si>
    <t>Налог на имущество физических лиц</t>
  </si>
  <si>
    <t xml:space="preserve">1 06 06000 00 0000 110 </t>
  </si>
  <si>
    <t>Земельный налог</t>
  </si>
  <si>
    <t>Неналоговые доходы</t>
  </si>
  <si>
    <t xml:space="preserve">1 08 00000 00 0000 000 </t>
  </si>
  <si>
    <t>ГОСУДАРСТВЕННАЯ ПОШЛИНА</t>
  </si>
  <si>
    <t xml:space="preserve">1 08 04020 01 0000 110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</si>
  <si>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</si>
  <si>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1 11 00000 00 0000 000 </t>
  </si>
  <si>
    <t>ДОХОДЫ ОТ ИСПОЛЬЗОВАНИЯ ИМУЩЕСТВА, НАХОДЯЩЕГОСЯ В ГОСУДАРСТВЕННОЙ И МУНИЦИПАЛЬНОЙ СОБСТВЕННОСТИ</t>
  </si>
  <si>
    <t xml:space="preserve">1 11 05000 00 0000 120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</si>
  <si>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</si>
  <si>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2 00 00000 00 0000 000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</si>
  <si>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</si>
  <si>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</si>
  <si>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</si>
  <si>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</si>
  <si>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РФ</t>
  </si>
  <si>
    <t xml:space="preserve">2 02 16001 00 0000 150 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</si>
  <si>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</si>
  <si>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</si>
  <si>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</si>
  <si>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2 02 35000 00 0000 150</t>
  </si>
  <si>
    <t>Субвенции бюджетам субъектов Российской Федерации и муниципальных образований</t>
  </si>
  <si>
    <t>2 02 35930 00 0000 150</t>
  </si>
  <si>
    <t xml:space="preserve">Субвенции бюджетам на государственную регистрацию актов гражданского состояния </t>
  </si>
  <si>
    <t>2 02 35930 10 0000 150</t>
  </si>
  <si>
    <t>Субвенции бюджетам сельских поселений  на государственную регистрацию актов гражданского состояния</t>
  </si>
  <si>
    <t>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</si>
  <si>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</si>
  <si>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2 02 35118 10 0000 150</t>
  </si>
  <si>
    <t xml:space="preserve">Субвенции  бюджетам сельских поселений на осуществление   первичного  воинского  учета на территориях, где  отсутствуют  военные комиссариаты </t>
  </si>
  <si>
    <t>2 02 40000 00 0000 151</t>
  </si>
  <si>
    <t>ИНЫЕ МЕЖБЮДЖЕТНЫЕ ТРАНСФЕРТЫ</t>
  </si>
  <si>
    <t>2 02 49999 10 0000 151</t>
  </si>
  <si>
    <t>Прочие межбюджетные трансферты, передаваемые бюджетам поселений</t>
  </si>
  <si>
    <t>ИТОГО ДОХОДОВ</t>
  </si>
  <si>
    <t xml:space="preserve">Приложение № 3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</si>
  <si>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  <charset val="204"/>
      </rPr>
      <t xml:space="preserve">Распределение бюджетных ассигнований по разделам и подразделам  классификации расходов бюджета </t>
    </r>
    <r>
      <rPr>
        <b/>
        <i/>
        <sz val="12"/>
        <rFont val="Times New Roman"/>
        <charset val="204"/>
      </rPr>
      <t>Огоджинского сельсовета</t>
    </r>
    <r>
      <rPr>
        <b/>
        <sz val="12"/>
        <rFont val="Times New Roman"/>
        <charset val="204"/>
      </rPr>
      <t xml:space="preserve"> на 2022 год и плановый период  2023 и 2024 годов </t>
    </r>
  </si>
  <si>
    <t>Рз</t>
  </si>
  <si>
    <t>ПР</t>
  </si>
  <si>
    <t xml:space="preserve"> 2022 год </t>
  </si>
  <si>
    <t xml:space="preserve"> 2023 год </t>
  </si>
  <si>
    <t xml:space="preserve"> 2024 год </t>
  </si>
  <si>
    <t>Обеспечение проведения выборов и референдумов</t>
  </si>
  <si>
    <t>01</t>
  </si>
  <si>
    <t>07</t>
  </si>
  <si>
    <t>10</t>
  </si>
  <si>
    <t>00</t>
  </si>
  <si>
    <t>Всего</t>
  </si>
  <si>
    <t xml:space="preserve">Приложение № 4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</si>
  <si>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  <charset val="204"/>
      </rPr>
      <t xml:space="preserve"> Ведомственная структура расходов бюджета </t>
    </r>
    <r>
      <rPr>
        <b/>
        <i/>
        <sz val="12"/>
        <rFont val="Times New Roman"/>
        <charset val="204"/>
      </rPr>
      <t>Огоджинского сельсовета</t>
    </r>
    <r>
      <rPr>
        <b/>
        <sz val="12"/>
        <rFont val="Times New Roman"/>
        <charset val="204"/>
      </rPr>
      <t xml:space="preserve"> на 2022 год и плановый период  2023 и 2024 годов </t>
    </r>
  </si>
  <si>
    <t>Код главы</t>
  </si>
  <si>
    <t>ЦСР</t>
  </si>
  <si>
    <t>ВР</t>
  </si>
  <si>
    <t>Администрация Огоджинского сельсовета</t>
  </si>
  <si>
    <t>010</t>
  </si>
  <si>
    <t>Общегосударственные вопросы</t>
  </si>
  <si>
    <t>Функционирование высшего должностного лица  субъекта Российской Федерации и муниципального образования</t>
  </si>
  <si>
    <t>02</t>
  </si>
  <si>
    <t>Непрограммные расходы</t>
  </si>
  <si>
    <t>88.0.00.00000</t>
  </si>
  <si>
    <t>Непрограммные расходы на выполнение муниципальных полномочий</t>
  </si>
  <si>
    <t>88.8.00.00000</t>
  </si>
  <si>
    <t>Глава муниципального образования</t>
  </si>
  <si>
    <t>88.8.00.80010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</si>
  <si>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</si>
  <si>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</si>
  <si>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</si>
  <si>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04</t>
  </si>
  <si>
    <t>Центральный аппарат</t>
  </si>
  <si>
    <t>88 8 00 80040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</si>
  <si>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</si>
  <si>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</si>
  <si>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</si>
  <si>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</si>
  <si>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</si>
  <si>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</si>
  <si>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трансферты, передаваемые в районный бюджет на исполнение переданных полномочий по осуществлению внешнего контроля</t>
  </si>
  <si>
    <t>88 8 00 80300</t>
  </si>
  <si>
    <t>Иные межбюджетные трансферты</t>
  </si>
  <si>
    <t>500</t>
  </si>
  <si>
    <t>Резервные фонды местных администраций</t>
  </si>
  <si>
    <t>88 8 00 80100</t>
  </si>
  <si>
    <t/>
  </si>
  <si>
    <t>Резервные фонды</t>
  </si>
  <si>
    <t>11</t>
  </si>
  <si>
    <t>88 8 00 80620</t>
  </si>
  <si>
    <t>Другие общегосударственные вопросы</t>
  </si>
  <si>
    <t>13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</si>
  <si>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</si>
  <si>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88 8 00 59300</t>
  </si>
  <si>
    <r>
      <rPr>
        <sz val="11"/>
        <rFont val="Times New Roman"/>
        <charset val="204"/>
      </rPr>
      <t xml:space="preserve">Обеспечение деятельности подведомственных учреждений по хозяйственному обслуживанию </t>
    </r>
    <r>
      <rPr>
        <i/>
        <sz val="11"/>
        <rFont val="Times New Roman"/>
        <charset val="204"/>
      </rPr>
      <t>(бухгалтерия)</t>
    </r>
  </si>
  <si>
    <t>88 8 00 80140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</si>
  <si>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</si>
  <si>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</si>
  <si>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</si>
  <si>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</si>
  <si>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88 8 00 51180</t>
  </si>
  <si>
    <t>Национальная безопасность и правоохранительная деятельность</t>
  </si>
  <si>
    <t>Обеспечение пожарной безопасности</t>
  </si>
  <si>
    <t>Муниципальная программа "По вопросам обеспечения пожарной безопасности на территории Огоджинского сельсовета 2020-2022г."</t>
  </si>
  <si>
    <t>09 0 00 00000</t>
  </si>
  <si>
    <t xml:space="preserve">Основное мероприятие 4 Приобретение горюче-смазочных материалов для скашивания травы на территории поселения  </t>
  </si>
  <si>
    <t>09 1 01 10199</t>
  </si>
  <si>
    <t>Жилищно-коммунальное хозяйство</t>
  </si>
  <si>
    <t>05</t>
  </si>
  <si>
    <t>Муниципальная программа "Реформирование и модернизация жилищно-коммунального хозяйства на территории Огоджинского сельсовета на 2020-2022 годы"</t>
  </si>
  <si>
    <t>01 0 00 00000</t>
  </si>
  <si>
    <t>Основное мероприятие 1 Реформирование и модернизация жилищно-коммунального хозяйства</t>
  </si>
  <si>
    <t>01 1 01 10190</t>
  </si>
  <si>
    <t>Культура, кинематография</t>
  </si>
  <si>
    <t>08</t>
  </si>
  <si>
    <t>Культура</t>
  </si>
  <si>
    <t>Обеспечение деятельности подведомственных учреждений культуры</t>
  </si>
  <si>
    <t>88 8 00 84400</t>
  </si>
  <si>
    <t>Социальная политика</t>
  </si>
  <si>
    <t>Пенсионное обеспечение</t>
  </si>
  <si>
    <t>Пенсия за выслугу лет муниципальным служащим поселения и лицам, замещающим муниципальные должности поселения</t>
  </si>
  <si>
    <t>88 8 00 80120</t>
  </si>
  <si>
    <t>Социальное обеспечение и иные выплаты населению</t>
  </si>
  <si>
    <t xml:space="preserve">Приложение № 5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</si>
  <si>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  <charset val="204"/>
      </rPr>
  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</t>
    </r>
    <r>
      <rPr>
        <b/>
        <i/>
        <sz val="12"/>
        <rFont val="Times New Roman"/>
        <charset val="204"/>
      </rPr>
      <t>Огоджинского сельсовета</t>
    </r>
    <r>
      <rPr>
        <b/>
        <sz val="12"/>
        <rFont val="Times New Roman"/>
        <charset val="204"/>
      </rPr>
      <t xml:space="preserve"> на 2022 год и плановый период  2023 и 2024 годов </t>
    </r>
  </si>
  <si>
    <t>0</t>
  </si>
  <si>
    <t xml:space="preserve">Приложение № 6                                                                                                                                                               </t>
  </si>
  <si>
    <t xml:space="preserve"> Объем и распределение бюджетных ассигнований на финансовое обеспечение реализации муниципальных программ на 2022 год  и плановый период 2023 -2024 годы</t>
  </si>
  <si>
    <t xml:space="preserve">Приложение № 7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</si>
  <si>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  <charset val="204"/>
      </rPr>
      <t xml:space="preserve">Объем и распределение бюджетных ассигнований бюджета </t>
    </r>
    <r>
      <rPr>
        <b/>
        <i/>
        <sz val="12"/>
        <rFont val="Times New Roman"/>
        <charset val="204"/>
      </rPr>
      <t>Огоджинского сельсовета</t>
    </r>
    <r>
      <rPr>
        <b/>
        <sz val="12"/>
        <rFont val="Times New Roman"/>
        <charset val="204"/>
      </rPr>
      <t xml:space="preserve">, направляемых на исполнение публичных нормативных обязательств на 2022 год  и плановый период 2023 -2024 годы </t>
    </r>
  </si>
  <si>
    <t>Наименование</t>
  </si>
  <si>
    <t>Код администратора</t>
  </si>
  <si>
    <t>Код раздела и подраздела</t>
  </si>
  <si>
    <t>Код ЦС</t>
  </si>
  <si>
    <t>Код ВР</t>
  </si>
  <si>
    <t>Социальная политика (Социальное обеспечение и иные выплаты населению)</t>
  </si>
  <si>
    <t>1000;1001</t>
  </si>
  <si>
    <t>итого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</si>
</sst>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0.00000"/>
    <numFmt numFmtId="178" formatCode="_-* #,##0.00\ &quot;₽&quot;_-;\-* #,##0.00\ &quot;₽&quot;_-;_-* \-??\ &quot;₽&quot;_-;_-@_-"/>
    <numFmt numFmtId="179" formatCode="#,##0.00000"/>
    <numFmt numFmtId="180" formatCode="?"/>
  </numFmts>
  <fonts count="60">
    <font>
      <sz val="8"/>
      <name val="Arial Cyr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color indexed="10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i/>
      <sz val="8"/>
      <color indexed="10"/>
      <name val="Times New Roman CYR"/>
      <charset val="204"/>
    </font>
    <font>
      <sz val="16"/>
      <name val="Times New Roman"/>
      <charset val="204"/>
    </font>
    <font>
      <b/>
      <sz val="11"/>
      <name val="Times New Roman"/>
      <charset val="204"/>
    </font>
    <font>
      <sz val="11"/>
      <color indexed="60"/>
      <name val="Times New Roman"/>
      <charset val="204"/>
    </font>
    <font>
      <i/>
      <sz val="11"/>
      <name val="Times New Roman"/>
      <charset val="204"/>
    </font>
    <font>
      <sz val="12"/>
      <color indexed="0"/>
      <name val="Times New Roman"/>
      <charset val="204"/>
    </font>
    <font>
      <sz val="11"/>
      <name val="Times New Roman"/>
      <charset val="204"/>
    </font>
    <font>
      <b/>
      <i/>
      <u/>
      <sz val="11"/>
      <name val="Times New Roman"/>
      <charset val="204"/>
    </font>
    <font>
      <sz val="11"/>
      <color indexed="0"/>
      <name val="Times New Roman"/>
      <charset val="204"/>
    </font>
    <font>
      <b/>
      <sz val="11"/>
      <color indexed="36"/>
      <name val="Times New Roman"/>
      <charset val="204"/>
    </font>
    <font>
      <i/>
      <sz val="12"/>
      <color indexed="0"/>
      <name val="Times New Roman"/>
      <charset val="204"/>
    </font>
    <font>
      <b/>
      <i/>
      <sz val="11"/>
      <name val="Times New Roman"/>
      <charset val="204"/>
    </font>
    <font>
      <sz val="10"/>
      <color indexed="8"/>
      <name val="Calibri"/>
      <charset val="134"/>
    </font>
    <font>
      <sz val="11"/>
      <color indexed="8"/>
      <name val="Calibri"/>
      <charset val="134"/>
    </font>
    <font>
      <sz val="14"/>
      <name val="Times New Roman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b/>
      <sz val="11"/>
      <color indexed="8"/>
      <name val="Calibri"/>
      <charset val="134"/>
    </font>
    <font>
      <b/>
      <sz val="11"/>
      <color indexed="0"/>
      <name val="Times New Roman"/>
      <charset val="204"/>
    </font>
    <font>
      <i/>
      <sz val="11"/>
      <color indexed="0"/>
      <name val="Times New Roman"/>
      <charset val="204"/>
    </font>
    <font>
      <b/>
      <i/>
      <sz val="10"/>
      <name val="Times New Roman"/>
      <charset val="204"/>
    </font>
    <font>
      <b/>
      <sz val="10"/>
      <name val="Times New Roman"/>
      <charset val="204"/>
    </font>
    <font>
      <sz val="11"/>
      <color indexed="56"/>
      <name val="Times New Roman"/>
      <charset val="204"/>
    </font>
    <font>
      <b/>
      <sz val="11"/>
      <color indexed="56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0"/>
      <name val="Arial Cyr"/>
      <charset val="204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0"/>
      <name val="Arial"/>
      <charset val="204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i/>
      <sz val="12"/>
      <name val="Times New Roman"/>
      <charset val="204"/>
    </font>
    <font>
      <b/>
      <i/>
      <sz val="12"/>
      <name val="Times New Roman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/>
    <xf numFmtId="0" fontId="37" fillId="12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40" fillId="0" borderId="0"/>
    <xf numFmtId="0" fontId="37" fillId="13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178" fontId="38" fillId="0" borderId="0" applyFont="0" applyFill="0" applyBorder="0" applyAlignment="0" applyProtection="0">
      <alignment vertical="center"/>
    </xf>
    <xf numFmtId="0" fontId="40" fillId="0" borderId="0"/>
    <xf numFmtId="0" fontId="0" fillId="0" borderId="0"/>
    <xf numFmtId="43" fontId="38" fillId="0" borderId="0" applyFont="0" applyFill="0" applyBorder="0" applyAlignment="0" applyProtection="0">
      <alignment vertical="center"/>
    </xf>
    <xf numFmtId="0" fontId="19" fillId="0" borderId="0"/>
    <xf numFmtId="0" fontId="37" fillId="1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8" fillId="29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/>
    <xf numFmtId="0" fontId="37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36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40" fillId="26" borderId="9" applyNumberFormat="0" applyFont="0" applyAlignment="0" applyProtection="0"/>
    <xf numFmtId="0" fontId="47" fillId="28" borderId="11" applyNumberFormat="0" applyAlignment="0" applyProtection="0">
      <alignment vertical="center"/>
    </xf>
    <xf numFmtId="0" fontId="56" fillId="29" borderId="16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5" fillId="0" borderId="0"/>
    <xf numFmtId="0" fontId="37" fillId="4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83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right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11" applyFont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vertical="top" wrapText="1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 applyProtection="1">
      <alignment horizontal="center" vertical="center" wrapText="1"/>
    </xf>
    <xf numFmtId="1" fontId="12" fillId="5" borderId="1" xfId="0" applyNumberFormat="1" applyFont="1" applyFill="1" applyBorder="1" applyAlignment="1" applyProtection="1">
      <alignment vertical="top" wrapText="1"/>
    </xf>
    <xf numFmtId="1" fontId="12" fillId="5" borderId="1" xfId="0" applyNumberFormat="1" applyFont="1" applyFill="1" applyBorder="1" applyAlignment="1" applyProtection="1">
      <alignment horizontal="center" vertical="center" wrapText="1"/>
    </xf>
    <xf numFmtId="179" fontId="12" fillId="5" borderId="1" xfId="0" applyNumberFormat="1" applyFont="1" applyFill="1" applyBorder="1" applyAlignment="1" applyProtection="1">
      <alignment horizontal="center" vertical="center" wrapText="1"/>
    </xf>
    <xf numFmtId="177" fontId="12" fillId="5" borderId="1" xfId="0" applyNumberFormat="1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vertical="top" wrapText="1"/>
    </xf>
    <xf numFmtId="1" fontId="12" fillId="3" borderId="1" xfId="0" applyNumberFormat="1" applyFont="1" applyFill="1" applyBorder="1" applyAlignment="1" applyProtection="1">
      <alignment horizontal="center" vertical="center" wrapText="1"/>
    </xf>
    <xf numFmtId="177" fontId="12" fillId="3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>
      <alignment vertical="top"/>
    </xf>
    <xf numFmtId="179" fontId="2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Border="1" applyAlignment="1" applyProtection="1">
      <alignment horizontal="center" vertical="center" wrapText="1"/>
    </xf>
    <xf numFmtId="179" fontId="14" fillId="0" borderId="0" xfId="1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vertical="top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6" borderId="1" xfId="0" applyNumberFormat="1" applyFont="1" applyFill="1" applyBorder="1" applyAlignment="1" applyProtection="1">
      <alignment vertical="top" wrapText="1"/>
    </xf>
    <xf numFmtId="49" fontId="15" fillId="6" borderId="1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49" fontId="15" fillId="6" borderId="1" xfId="0" applyNumberFormat="1" applyFont="1" applyFill="1" applyBorder="1" applyAlignment="1" applyProtection="1">
      <alignment horizontal="center" vertical="center"/>
    </xf>
    <xf numFmtId="179" fontId="15" fillId="6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 applyProtection="1">
      <alignment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 applyProtection="1">
      <alignment horizontal="center" vertical="center"/>
    </xf>
    <xf numFmtId="49" fontId="8" fillId="7" borderId="1" xfId="0" applyNumberFormat="1" applyFont="1" applyFill="1" applyBorder="1" applyAlignment="1" applyProtection="1">
      <alignment horizontal="center" vertical="center"/>
    </xf>
    <xf numFmtId="179" fontId="8" fillId="7" borderId="1" xfId="0" applyNumberFormat="1" applyFont="1" applyFill="1" applyBorder="1" applyAlignment="1" applyProtection="1">
      <alignment horizontal="center" vertical="center" wrapText="1"/>
    </xf>
    <xf numFmtId="1" fontId="13" fillId="8" borderId="1" xfId="0" applyNumberFormat="1" applyFont="1" applyFill="1" applyBorder="1" applyAlignment="1" applyProtection="1">
      <alignment vertical="top" wrapText="1"/>
    </xf>
    <xf numFmtId="49" fontId="13" fillId="8" borderId="1" xfId="0" applyNumberFormat="1" applyFont="1" applyFill="1" applyBorder="1" applyAlignment="1" applyProtection="1">
      <alignment horizontal="center" vertical="center" wrapText="1"/>
    </xf>
    <xf numFmtId="1" fontId="13" fillId="8" borderId="1" xfId="0" applyNumberFormat="1" applyFont="1" applyFill="1" applyBorder="1" applyAlignment="1" applyProtection="1">
      <alignment horizontal="center" vertical="center" wrapText="1"/>
    </xf>
    <xf numFmtId="179" fontId="13" fillId="8" borderId="1" xfId="0" applyNumberFormat="1" applyFont="1" applyFill="1" applyBorder="1" applyAlignment="1" applyProtection="1">
      <alignment horizontal="center" vertical="center" wrapText="1"/>
    </xf>
    <xf numFmtId="1" fontId="14" fillId="9" borderId="1" xfId="11" applyNumberFormat="1" applyFont="1" applyFill="1" applyBorder="1" applyAlignment="1">
      <alignment vertical="top" wrapText="1"/>
    </xf>
    <xf numFmtId="49" fontId="14" fillId="9" borderId="1" xfId="11" applyNumberFormat="1" applyFont="1" applyFill="1" applyBorder="1" applyAlignment="1">
      <alignment horizontal="center" vertical="center" wrapText="1"/>
    </xf>
    <xf numFmtId="1" fontId="14" fillId="9" borderId="1" xfId="11" applyNumberFormat="1" applyFont="1" applyFill="1" applyBorder="1" applyAlignment="1">
      <alignment horizontal="center" vertical="center" wrapText="1"/>
    </xf>
    <xf numFmtId="179" fontId="14" fillId="9" borderId="1" xfId="11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 applyProtection="1">
      <alignment horizontal="center" vertical="center" wrapText="1"/>
    </xf>
    <xf numFmtId="179" fontId="17" fillId="0" borderId="0" xfId="0" applyNumberFormat="1" applyFont="1" applyFill="1" applyBorder="1" applyAlignment="1" applyProtection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6" fillId="0" borderId="0" xfId="11" applyFont="1" applyAlignment="1">
      <alignment horizontal="right"/>
    </xf>
    <xf numFmtId="1" fontId="15" fillId="6" borderId="1" xfId="0" applyNumberFormat="1" applyFont="1" applyFill="1" applyBorder="1" applyAlignment="1" applyProtection="1">
      <alignment vertical="top" wrapText="1"/>
    </xf>
    <xf numFmtId="1" fontId="8" fillId="0" borderId="1" xfId="0" applyNumberFormat="1" applyFont="1" applyFill="1" applyBorder="1" applyAlignment="1" applyProtection="1">
      <alignment vertical="top" wrapText="1"/>
    </xf>
    <xf numFmtId="4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1" fontId="8" fillId="6" borderId="1" xfId="0" applyNumberFormat="1" applyFont="1" applyFill="1" applyBorder="1" applyAlignment="1" applyProtection="1">
      <alignment vertical="top" wrapText="1"/>
    </xf>
    <xf numFmtId="49" fontId="8" fillId="6" borderId="1" xfId="0" applyNumberFormat="1" applyFont="1" applyFill="1" applyBorder="1" applyAlignment="1">
      <alignment horizontal="center" vertical="center"/>
    </xf>
    <xf numFmtId="179" fontId="8" fillId="6" borderId="1" xfId="0" applyNumberFormat="1" applyFont="1" applyFill="1" applyBorder="1" applyAlignment="1" applyProtection="1">
      <alignment horizontal="center" vertical="center" wrapText="1"/>
    </xf>
    <xf numFmtId="0" fontId="18" fillId="0" borderId="0" xfId="11" applyFont="1"/>
    <xf numFmtId="0" fontId="19" fillId="0" borderId="0" xfId="11"/>
    <xf numFmtId="0" fontId="19" fillId="0" borderId="0" xfId="11" applyAlignment="1"/>
    <xf numFmtId="0" fontId="20" fillId="0" borderId="0" xfId="11" applyFont="1" applyAlignment="1">
      <alignment horizontal="left"/>
    </xf>
    <xf numFmtId="0" fontId="21" fillId="0" borderId="0" xfId="11" applyFont="1" applyAlignment="1">
      <alignment horizontal="center" wrapText="1"/>
    </xf>
    <xf numFmtId="0" fontId="22" fillId="0" borderId="0" xfId="11" applyFont="1" applyAlignment="1">
      <alignment horizontal="right"/>
    </xf>
    <xf numFmtId="0" fontId="23" fillId="0" borderId="0" xfId="11" applyFont="1" applyAlignment="1">
      <alignment horizontal="right"/>
    </xf>
    <xf numFmtId="180" fontId="24" fillId="0" borderId="3" xfId="11" applyNumberFormat="1" applyFont="1" applyBorder="1" applyAlignment="1">
      <alignment horizontal="center" vertical="center" wrapText="1"/>
    </xf>
    <xf numFmtId="0" fontId="8" fillId="0" borderId="4" xfId="11" applyFont="1" applyBorder="1" applyAlignment="1">
      <alignment horizontal="center"/>
    </xf>
    <xf numFmtId="0" fontId="8" fillId="0" borderId="5" xfId="11" applyFont="1" applyBorder="1" applyAlignment="1">
      <alignment horizontal="center"/>
    </xf>
    <xf numFmtId="0" fontId="25" fillId="0" borderId="6" xfId="11" applyFont="1" applyBorder="1" applyAlignment="1"/>
    <xf numFmtId="180" fontId="24" fillId="0" borderId="5" xfId="11" applyNumberFormat="1" applyFont="1" applyBorder="1" applyAlignment="1">
      <alignment horizontal="center" vertical="center" wrapText="1"/>
    </xf>
    <xf numFmtId="0" fontId="25" fillId="0" borderId="7" xfId="11" applyFont="1" applyBorder="1" applyAlignment="1"/>
    <xf numFmtId="0" fontId="25" fillId="0" borderId="5" xfId="11" applyFont="1" applyBorder="1"/>
    <xf numFmtId="180" fontId="24" fillId="0" borderId="7" xfId="11" applyNumberFormat="1" applyFont="1" applyBorder="1" applyAlignment="1">
      <alignment horizontal="center" vertical="center" wrapText="1"/>
    </xf>
    <xf numFmtId="49" fontId="26" fillId="10" borderId="1" xfId="11" applyNumberFormat="1" applyFont="1" applyFill="1" applyBorder="1" applyAlignment="1">
      <alignment horizontal="center" vertical="center" wrapText="1"/>
    </xf>
    <xf numFmtId="180" fontId="26" fillId="10" borderId="1" xfId="11" applyNumberFormat="1" applyFont="1" applyFill="1" applyBorder="1" applyAlignment="1">
      <alignment horizontal="justify" vertical="center" wrapText="1"/>
    </xf>
    <xf numFmtId="177" fontId="26" fillId="10" borderId="1" xfId="11" applyNumberFormat="1" applyFont="1" applyFill="1" applyBorder="1" applyAlignment="1">
      <alignment horizontal="right" wrapText="1"/>
    </xf>
    <xf numFmtId="49" fontId="14" fillId="0" borderId="1" xfId="11" applyNumberFormat="1" applyFont="1" applyFill="1" applyBorder="1" applyAlignment="1">
      <alignment horizontal="center" vertical="center" wrapText="1"/>
    </xf>
    <xf numFmtId="180" fontId="17" fillId="0" borderId="1" xfId="11" applyNumberFormat="1" applyFont="1" applyFill="1" applyBorder="1" applyAlignment="1">
      <alignment horizontal="justify" vertical="center" wrapText="1"/>
    </xf>
    <xf numFmtId="177" fontId="17" fillId="0" borderId="1" xfId="11" applyNumberFormat="1" applyFont="1" applyFill="1" applyBorder="1" applyAlignment="1">
      <alignment horizontal="right" wrapText="1"/>
    </xf>
    <xf numFmtId="49" fontId="26" fillId="0" borderId="1" xfId="11" applyNumberFormat="1" applyFont="1" applyFill="1" applyBorder="1" applyAlignment="1">
      <alignment horizontal="center" vertical="center" wrapText="1"/>
    </xf>
    <xf numFmtId="180" fontId="26" fillId="0" borderId="1" xfId="11" applyNumberFormat="1" applyFont="1" applyFill="1" applyBorder="1" applyAlignment="1">
      <alignment horizontal="justify" vertical="center" wrapText="1"/>
    </xf>
    <xf numFmtId="177" fontId="26" fillId="0" borderId="1" xfId="11" applyNumberFormat="1" applyFont="1" applyFill="1" applyBorder="1" applyAlignment="1">
      <alignment horizontal="right" wrapText="1"/>
    </xf>
    <xf numFmtId="180" fontId="14" fillId="0" borderId="1" xfId="11" applyNumberFormat="1" applyFont="1" applyFill="1" applyBorder="1" applyAlignment="1">
      <alignment horizontal="justify" vertical="center" wrapText="1"/>
    </xf>
    <xf numFmtId="177" fontId="14" fillId="0" borderId="1" xfId="11" applyNumberFormat="1" applyFont="1" applyFill="1" applyBorder="1" applyAlignment="1">
      <alignment horizontal="right" wrapText="1"/>
    </xf>
    <xf numFmtId="180" fontId="26" fillId="10" borderId="1" xfId="11" applyNumberFormat="1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177" fontId="8" fillId="11" borderId="1" xfId="0" applyNumberFormat="1" applyFont="1" applyFill="1" applyBorder="1" applyAlignment="1">
      <alignment vertical="center"/>
    </xf>
    <xf numFmtId="49" fontId="17" fillId="11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177" fontId="17" fillId="11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80" fontId="27" fillId="0" borderId="1" xfId="0" applyNumberFormat="1" applyFont="1" applyFill="1" applyBorder="1" applyAlignment="1">
      <alignment horizontal="justify" vertical="center" wrapText="1"/>
    </xf>
    <xf numFmtId="177" fontId="10" fillId="11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justify" vertical="center" wrapText="1"/>
    </xf>
    <xf numFmtId="177" fontId="12" fillId="11" borderId="1" xfId="0" applyNumberFormat="1" applyFont="1" applyFill="1" applyBorder="1" applyAlignment="1">
      <alignment vertical="center" wrapText="1"/>
    </xf>
    <xf numFmtId="177" fontId="12" fillId="0" borderId="1" xfId="0" applyNumberFormat="1" applyFont="1" applyBorder="1" applyAlignment="1">
      <alignment vertical="center"/>
    </xf>
    <xf numFmtId="49" fontId="10" fillId="11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47" applyFont="1" applyBorder="1" applyAlignment="1">
      <alignment horizontal="center"/>
    </xf>
    <xf numFmtId="49" fontId="28" fillId="0" borderId="1" xfId="47" applyNumberFormat="1" applyFont="1" applyBorder="1" applyAlignment="1">
      <alignment horizontal="center" vertical="justify" wrapText="1"/>
    </xf>
    <xf numFmtId="177" fontId="29" fillId="0" borderId="1" xfId="47" applyNumberFormat="1" applyFont="1" applyBorder="1" applyAlignment="1">
      <alignment horizontal="right"/>
    </xf>
    <xf numFmtId="0" fontId="12" fillId="0" borderId="1" xfId="47" applyFont="1" applyBorder="1" applyAlignment="1">
      <alignment horizontal="center"/>
    </xf>
    <xf numFmtId="49" fontId="12" fillId="0" borderId="1" xfId="47" applyNumberFormat="1" applyFont="1" applyBorder="1" applyAlignment="1">
      <alignment horizontal="center" vertical="justify" wrapText="1"/>
    </xf>
    <xf numFmtId="177" fontId="12" fillId="0" borderId="1" xfId="47" applyNumberFormat="1" applyFont="1" applyBorder="1" applyAlignment="1">
      <alignment horizontal="right"/>
    </xf>
    <xf numFmtId="49" fontId="30" fillId="0" borderId="7" xfId="11" applyNumberFormat="1" applyFont="1" applyFill="1" applyBorder="1" applyAlignment="1">
      <alignment horizontal="center" vertical="center" wrapText="1"/>
    </xf>
    <xf numFmtId="180" fontId="31" fillId="0" borderId="7" xfId="11" applyNumberFormat="1" applyFont="1" applyFill="1" applyBorder="1" applyAlignment="1">
      <alignment horizontal="justify" vertical="center" wrapText="1"/>
    </xf>
    <xf numFmtId="177" fontId="31" fillId="0" borderId="7" xfId="11" applyNumberFormat="1" applyFont="1" applyFill="1" applyBorder="1" applyAlignment="1">
      <alignment horizontal="right" wrapText="1"/>
    </xf>
    <xf numFmtId="4" fontId="19" fillId="0" borderId="0" xfId="11" applyNumberFormat="1"/>
    <xf numFmtId="0" fontId="0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47" applyFont="1" applyAlignment="1">
      <alignment horizontal="center" wrapText="1"/>
    </xf>
    <xf numFmtId="0" fontId="32" fillId="0" borderId="0" xfId="47" applyFont="1" applyAlignment="1">
      <alignment horizontal="center"/>
    </xf>
    <xf numFmtId="0" fontId="20" fillId="0" borderId="0" xfId="47" applyFont="1" applyAlignment="1"/>
    <xf numFmtId="0" fontId="4" fillId="0" borderId="0" xfId="47" applyFont="1" applyAlignment="1">
      <alignment horizontal="right"/>
    </xf>
    <xf numFmtId="0" fontId="33" fillId="0" borderId="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wrapText="1"/>
    </xf>
    <xf numFmtId="4" fontId="34" fillId="0" borderId="1" xfId="3" applyNumberFormat="1" applyFont="1" applyBorder="1" applyAlignment="1">
      <alignment shrinkToFit="1"/>
    </xf>
    <xf numFmtId="0" fontId="35" fillId="0" borderId="1" xfId="3" applyFont="1" applyBorder="1" applyAlignment="1">
      <alignment horizontal="left" vertical="center" wrapText="1"/>
    </xf>
    <xf numFmtId="4" fontId="35" fillId="0" borderId="1" xfId="3" applyNumberFormat="1" applyFont="1" applyBorder="1" applyAlignment="1">
      <alignment shrinkToFit="1"/>
    </xf>
  </cellXfs>
  <cellStyles count="56">
    <cellStyle name="Обычный" xfId="0" builtinId="0"/>
    <cellStyle name="20% — Акцент3" xfId="1" builtinId="38"/>
    <cellStyle name="Денежный [0]" xfId="2" builtinId="7"/>
    <cellStyle name="Обычный 4" xfId="3"/>
    <cellStyle name="40% — Акцент5" xfId="4" builtinId="47"/>
    <cellStyle name="Хороший" xfId="5" builtinId="26"/>
    <cellStyle name="Запятая [0]" xfId="6" builtinId="6"/>
    <cellStyle name="Денежный" xfId="7" builtinId="4"/>
    <cellStyle name="Обычный 2_3.Приложения к проекту" xfId="8"/>
    <cellStyle name="Обычный 2 2" xfId="9"/>
    <cellStyle name="Запятая" xfId="10" builtinId="3"/>
    <cellStyle name="Обычный 5" xfId="11"/>
    <cellStyle name="40% — Акцент6" xfId="12" builtinId="51"/>
    <cellStyle name="Процент" xfId="13" builtinId="5"/>
    <cellStyle name="20% — Акцент2" xfId="14" builtinId="34"/>
    <cellStyle name="Итого" xfId="15" builtinId="25"/>
    <cellStyle name="Вывод" xfId="16" builtinId="21"/>
    <cellStyle name="Гиперссылка" xfId="17" builtinId="8"/>
    <cellStyle name="Обычный 3" xfId="18"/>
    <cellStyle name="40% — Акцент4" xfId="19" builtinId="43"/>
    <cellStyle name="Открывавшаяся гиперссылка" xfId="20" builtinId="9"/>
    <cellStyle name="Примечание" xfId="21" builtinId="10"/>
    <cellStyle name="Предупреждающий текст" xfId="22" builtinId="11"/>
    <cellStyle name="Заголовок" xfId="23" builtinId="15"/>
    <cellStyle name="Пояснительный текст" xfId="24" builtinId="53"/>
    <cellStyle name="Заголовок 1" xfId="25" builtinId="16"/>
    <cellStyle name="Заголовок 2" xfId="26" builtinId="17"/>
    <cellStyle name="Заголовок 3" xfId="27" builtinId="18"/>
    <cellStyle name="Заголовок 4" xfId="28" builtinId="19"/>
    <cellStyle name="Ввод" xfId="29" builtinId="20"/>
    <cellStyle name="Примечание 2" xfId="30"/>
    <cellStyle name="Проверить ячейку" xfId="31" builtinId="23"/>
    <cellStyle name="Вычисление" xfId="32" builtinId="22"/>
    <cellStyle name="Связанная ячейка" xfId="33" builtinId="24"/>
    <cellStyle name="Плохой" xfId="34" builtinId="27"/>
    <cellStyle name="Акцент5" xfId="35" builtinId="45"/>
    <cellStyle name="Нейтральный" xfId="36" builtinId="28"/>
    <cellStyle name="Акцент1" xfId="37" builtinId="29"/>
    <cellStyle name="20% — Акцент1" xfId="38" builtinId="30"/>
    <cellStyle name="40% — Акцент1" xfId="39" builtinId="31"/>
    <cellStyle name="20% — Акцент5" xfId="40" builtinId="46"/>
    <cellStyle name="60% — Акцент1" xfId="41" builtinId="32"/>
    <cellStyle name="Акцент2" xfId="42" builtinId="33"/>
    <cellStyle name="40% — Акцент2" xfId="43" builtinId="35"/>
    <cellStyle name="20% — Акцент6" xfId="44" builtinId="50"/>
    <cellStyle name="60% — Акцент2" xfId="45" builtinId="36"/>
    <cellStyle name="Акцент3" xfId="46" builtinId="37"/>
    <cellStyle name="Обычный 2" xfId="47"/>
    <cellStyle name="40% — Акцент3" xfId="48" builtinId="39"/>
    <cellStyle name="60% — Акцент3" xfId="49" builtinId="40"/>
    <cellStyle name="Акцент4" xfId="50" builtinId="41"/>
    <cellStyle name="20% — Акцент4" xfId="51" builtinId="42"/>
    <cellStyle name="60% — Акцент4" xfId="52" builtinId="44"/>
    <cellStyle name="60% — Акцент5" xfId="53" builtinId="48"/>
    <cellStyle name="Акцент6" xfId="54" builtinId="49"/>
    <cellStyle name="60% — Акцент6" xfId="55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" sqref="B1:D1"/>
    </sheetView>
  </sheetViews>
  <sheetFormatPr defaultColWidth="9" defaultRowHeight="15.75" outlineLevelCol="3"/>
  <cols>
    <col min="1" max="1" width="60.8333333333333" style="168" customWidth="1"/>
    <col min="2" max="2" width="14.5" style="169" customWidth="1"/>
    <col min="3" max="3" width="15.5" style="170" customWidth="1"/>
    <col min="4" max="4" width="15.1666666666667" customWidth="1"/>
  </cols>
  <sheetData>
    <row r="1" s="167" customFormat="1" ht="27" customHeight="1" spans="1:4">
      <c r="A1" s="171"/>
      <c r="B1" s="172" t="s">
        <v>0</v>
      </c>
      <c r="C1" s="172"/>
      <c r="D1" s="172"/>
    </row>
    <row r="2" s="167" customFormat="1" ht="46.9" customHeight="1" spans="1:4">
      <c r="A2" s="170"/>
      <c r="B2" s="173" t="s">
        <v>1</v>
      </c>
      <c r="C2" s="173"/>
      <c r="D2" s="173"/>
    </row>
    <row r="3" s="167" customFormat="1" ht="21.6" customHeight="1" spans="1:4">
      <c r="A3" s="170"/>
      <c r="B3" s="6" t="s">
        <v>2</v>
      </c>
      <c r="C3" s="6"/>
      <c r="D3" s="6"/>
    </row>
    <row r="4" s="167" customFormat="1" spans="1:3">
      <c r="A4" s="168"/>
      <c r="B4" s="169"/>
      <c r="C4" s="170"/>
    </row>
    <row r="5" ht="28.9" customHeight="1" spans="1:4">
      <c r="A5" s="174" t="s">
        <v>3</v>
      </c>
      <c r="B5" s="174"/>
      <c r="C5" s="174"/>
      <c r="D5" s="174"/>
    </row>
    <row r="6" ht="18.75" spans="1:4">
      <c r="A6" s="175"/>
      <c r="B6" s="175"/>
      <c r="C6" s="176"/>
      <c r="D6" s="177" t="s">
        <v>4</v>
      </c>
    </row>
    <row r="7" ht="12.75" spans="1:4">
      <c r="A7" s="178" t="s">
        <v>5</v>
      </c>
      <c r="B7" s="178" t="s">
        <v>6</v>
      </c>
      <c r="C7" s="178" t="s">
        <v>7</v>
      </c>
      <c r="D7" s="178"/>
    </row>
    <row r="8" ht="12.75" spans="1:4">
      <c r="A8" s="178"/>
      <c r="B8" s="178"/>
      <c r="C8" s="178" t="s">
        <v>8</v>
      </c>
      <c r="D8" s="178" t="s">
        <v>9</v>
      </c>
    </row>
    <row r="9" ht="47.25" spans="1:4">
      <c r="A9" s="179" t="s">
        <v>10</v>
      </c>
      <c r="B9" s="180">
        <v>0</v>
      </c>
      <c r="C9" s="180">
        <v>0</v>
      </c>
      <c r="D9" s="180">
        <v>0</v>
      </c>
    </row>
    <row r="10" ht="31.5" spans="1:4">
      <c r="A10" s="181" t="s">
        <v>11</v>
      </c>
      <c r="B10" s="182">
        <v>0</v>
      </c>
      <c r="C10" s="182">
        <v>0</v>
      </c>
      <c r="D10" s="182">
        <v>0</v>
      </c>
    </row>
  </sheetData>
  <mergeCells count="7">
    <mergeCell ref="B1:D1"/>
    <mergeCell ref="B2:D2"/>
    <mergeCell ref="B3:D3"/>
    <mergeCell ref="A5:D5"/>
    <mergeCell ref="C7:D7"/>
    <mergeCell ref="A7:A8"/>
    <mergeCell ref="B7:B8"/>
  </mergeCells>
  <pageMargins left="0.984251968503937" right="0.393700787401575" top="0.511811023622047" bottom="0.551181102362205" header="0" footer="0"/>
  <pageSetup paperSize="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H22" sqref="H22"/>
    </sheetView>
  </sheetViews>
  <sheetFormatPr defaultColWidth="9.16666666666667" defaultRowHeight="15" outlineLevelCol="4"/>
  <cols>
    <col min="1" max="1" width="30" style="114" customWidth="1"/>
    <col min="2" max="2" width="54.6666666666667" style="114" customWidth="1"/>
    <col min="3" max="3" width="17.6666666666667" style="114" customWidth="1"/>
    <col min="4" max="4" width="18" style="114" customWidth="1"/>
    <col min="5" max="5" width="18.3333333333333" style="114" customWidth="1"/>
    <col min="6" max="7" width="9.16666666666667" style="114"/>
    <col min="8" max="8" width="14.8333333333333" style="114" customWidth="1"/>
    <col min="9" max="16384" width="9.16666666666667" style="114"/>
  </cols>
  <sheetData>
    <row r="1" s="113" customFormat="1" ht="17.45" customHeight="1" spans="1:5">
      <c r="A1" s="103" t="s">
        <v>12</v>
      </c>
      <c r="B1" s="103"/>
      <c r="C1" s="103"/>
      <c r="D1" s="103"/>
      <c r="E1" s="103"/>
    </row>
    <row r="2" s="113" customFormat="1" ht="16.15" customHeight="1" spans="1:5">
      <c r="A2" s="104" t="s">
        <v>1</v>
      </c>
      <c r="B2" s="104"/>
      <c r="C2" s="104"/>
      <c r="D2" s="104"/>
      <c r="E2" s="104"/>
    </row>
    <row r="3" s="113" customFormat="1" ht="21" customHeight="1" spans="1:5">
      <c r="A3" s="104" t="s">
        <v>2</v>
      </c>
      <c r="B3" s="104"/>
      <c r="C3" s="104"/>
      <c r="D3" s="104"/>
      <c r="E3" s="104"/>
    </row>
    <row r="4" ht="18.75" spans="1:5">
      <c r="A4" s="115"/>
      <c r="B4" s="115"/>
      <c r="C4" s="115"/>
      <c r="D4" s="116"/>
      <c r="E4" s="116"/>
    </row>
    <row r="5" ht="50.45" customHeight="1" spans="1:5">
      <c r="A5" s="117" t="s">
        <v>13</v>
      </c>
      <c r="B5" s="117"/>
      <c r="C5" s="117"/>
      <c r="D5" s="117"/>
      <c r="E5" s="117"/>
    </row>
    <row r="6" ht="18.75" spans="1:5">
      <c r="A6" s="118"/>
      <c r="B6" s="105"/>
      <c r="C6" s="118"/>
      <c r="E6" s="119" t="s">
        <v>14</v>
      </c>
    </row>
    <row r="7" ht="14.25" spans="1:5">
      <c r="A7" s="120" t="s">
        <v>15</v>
      </c>
      <c r="B7" s="120" t="s">
        <v>16</v>
      </c>
      <c r="C7" s="120" t="s">
        <v>8</v>
      </c>
      <c r="D7" s="121" t="s">
        <v>17</v>
      </c>
      <c r="E7" s="122"/>
    </row>
    <row r="8" ht="11.25" spans="1:5">
      <c r="A8" s="123"/>
      <c r="B8" s="123"/>
      <c r="C8" s="123"/>
      <c r="D8" s="124" t="s">
        <v>9</v>
      </c>
      <c r="E8" s="120" t="s">
        <v>18</v>
      </c>
    </row>
    <row r="9" ht="27" customHeight="1" spans="1:5">
      <c r="A9" s="125"/>
      <c r="B9" s="125"/>
      <c r="C9" s="125"/>
      <c r="D9" s="126"/>
      <c r="E9" s="127"/>
    </row>
    <row r="10" ht="14.25" spans="1:5">
      <c r="A10" s="128" t="s">
        <v>19</v>
      </c>
      <c r="B10" s="129" t="s">
        <v>20</v>
      </c>
      <c r="C10" s="130">
        <f>C11+C17</f>
        <v>1545.4</v>
      </c>
      <c r="D10" s="130">
        <f>D11+D17</f>
        <v>1659.4</v>
      </c>
      <c r="E10" s="130">
        <f>E11+E17</f>
        <v>1782.4</v>
      </c>
    </row>
    <row r="11" spans="1:5">
      <c r="A11" s="131"/>
      <c r="B11" s="132" t="s">
        <v>21</v>
      </c>
      <c r="C11" s="133">
        <f>C12+C14</f>
        <v>1420</v>
      </c>
      <c r="D11" s="133">
        <f>D12+D14</f>
        <v>1534</v>
      </c>
      <c r="E11" s="133">
        <f>E12+E14</f>
        <v>1657</v>
      </c>
    </row>
    <row r="12" ht="14.25" spans="1:5">
      <c r="A12" s="134" t="s">
        <v>22</v>
      </c>
      <c r="B12" s="135" t="s">
        <v>23</v>
      </c>
      <c r="C12" s="136">
        <f>C13</f>
        <v>1389</v>
      </c>
      <c r="D12" s="136">
        <f>D13</f>
        <v>1505</v>
      </c>
      <c r="E12" s="136">
        <f>E13</f>
        <v>1629</v>
      </c>
    </row>
    <row r="13" spans="1:5">
      <c r="A13" s="131" t="s">
        <v>24</v>
      </c>
      <c r="B13" s="137" t="s">
        <v>25</v>
      </c>
      <c r="C13" s="138">
        <v>1389</v>
      </c>
      <c r="D13" s="138">
        <v>1505</v>
      </c>
      <c r="E13" s="138">
        <v>1629</v>
      </c>
    </row>
    <row r="14" ht="14.25" spans="1:5">
      <c r="A14" s="134" t="s">
        <v>26</v>
      </c>
      <c r="B14" s="135" t="s">
        <v>27</v>
      </c>
      <c r="C14" s="136">
        <f>C15+C16</f>
        <v>31</v>
      </c>
      <c r="D14" s="136">
        <f>D15+D16</f>
        <v>29</v>
      </c>
      <c r="E14" s="136">
        <f>E15+E16</f>
        <v>28</v>
      </c>
    </row>
    <row r="15" spans="1:5">
      <c r="A15" s="131" t="s">
        <v>28</v>
      </c>
      <c r="B15" s="137" t="s">
        <v>29</v>
      </c>
      <c r="C15" s="138">
        <v>4</v>
      </c>
      <c r="D15" s="138">
        <v>4</v>
      </c>
      <c r="E15" s="138">
        <v>4</v>
      </c>
    </row>
    <row r="16" spans="1:5">
      <c r="A16" s="131" t="s">
        <v>30</v>
      </c>
      <c r="B16" s="137" t="s">
        <v>31</v>
      </c>
      <c r="C16" s="138">
        <v>27</v>
      </c>
      <c r="D16" s="138">
        <v>25</v>
      </c>
      <c r="E16" s="138">
        <v>24</v>
      </c>
    </row>
    <row r="17" spans="1:5">
      <c r="A17" s="131"/>
      <c r="B17" s="132" t="s">
        <v>32</v>
      </c>
      <c r="C17" s="133">
        <f>C18+C21</f>
        <v>125.4</v>
      </c>
      <c r="D17" s="133">
        <f>D18+D21</f>
        <v>125.4</v>
      </c>
      <c r="E17" s="133">
        <f>E18+E21</f>
        <v>125.4</v>
      </c>
    </row>
    <row r="18" ht="14.25" spans="1:5">
      <c r="A18" s="134" t="s">
        <v>33</v>
      </c>
      <c r="B18" s="135" t="s">
        <v>34</v>
      </c>
      <c r="C18" s="136">
        <f>C19</f>
        <v>21</v>
      </c>
      <c r="D18" s="136">
        <f>D19</f>
        <v>21</v>
      </c>
      <c r="E18" s="136">
        <f>E19</f>
        <v>21</v>
      </c>
    </row>
    <row r="19" ht="90" spans="1:5">
      <c r="A19" s="131" t="s">
        <v>35</v>
      </c>
      <c r="B19" s="137" t="s">
        <v>36</v>
      </c>
      <c r="C19" s="138">
        <v>21</v>
      </c>
      <c r="D19" s="138">
        <v>21</v>
      </c>
      <c r="E19" s="138">
        <v>21</v>
      </c>
    </row>
    <row r="20" spans="1:5">
      <c r="A20" s="131"/>
      <c r="B20" s="137" t="s">
        <v>32</v>
      </c>
      <c r="C20" s="138"/>
      <c r="D20" s="138"/>
      <c r="E20" s="138"/>
    </row>
    <row r="21" ht="57" spans="1:5">
      <c r="A21" s="134" t="s">
        <v>37</v>
      </c>
      <c r="B21" s="135" t="s">
        <v>38</v>
      </c>
      <c r="C21" s="136">
        <f>C22</f>
        <v>104.4</v>
      </c>
      <c r="D21" s="136">
        <f>D22</f>
        <v>104.4</v>
      </c>
      <c r="E21" s="136">
        <f>E22</f>
        <v>104.4</v>
      </c>
    </row>
    <row r="22" ht="105" spans="1:5">
      <c r="A22" s="131" t="s">
        <v>39</v>
      </c>
      <c r="B22" s="137" t="s">
        <v>40</v>
      </c>
      <c r="C22" s="138">
        <v>104.4</v>
      </c>
      <c r="D22" s="138">
        <v>104.4</v>
      </c>
      <c r="E22" s="138">
        <v>104.4</v>
      </c>
    </row>
    <row r="23" ht="14.25" spans="1:5">
      <c r="A23" s="128" t="s">
        <v>41</v>
      </c>
      <c r="B23" s="139" t="s">
        <v>42</v>
      </c>
      <c r="C23" s="130">
        <f>C24</f>
        <v>5342.08178</v>
      </c>
      <c r="D23" s="130">
        <f>D24</f>
        <v>5272.51645</v>
      </c>
      <c r="E23" s="130">
        <f>E24</f>
        <v>5194.52511</v>
      </c>
    </row>
    <row r="24" customFormat="1" ht="42.75" spans="1:5">
      <c r="A24" s="134" t="s">
        <v>43</v>
      </c>
      <c r="B24" s="140" t="s">
        <v>44</v>
      </c>
      <c r="C24" s="141">
        <f>C25+C28+C33</f>
        <v>5342.08178</v>
      </c>
      <c r="D24" s="141">
        <f>D25+D28+D33</f>
        <v>5272.51645</v>
      </c>
      <c r="E24" s="141">
        <f>E25+E28+E33</f>
        <v>5194.52511</v>
      </c>
    </row>
    <row r="25" customFormat="1" spans="1:5">
      <c r="A25" s="142" t="s">
        <v>45</v>
      </c>
      <c r="B25" s="143" t="s">
        <v>46</v>
      </c>
      <c r="C25" s="144">
        <f t="shared" ref="C25:E26" si="0">C26</f>
        <v>1068.28178</v>
      </c>
      <c r="D25" s="144">
        <f t="shared" si="0"/>
        <v>1101.98645</v>
      </c>
      <c r="E25" s="144">
        <f t="shared" si="0"/>
        <v>1136.46511</v>
      </c>
    </row>
    <row r="26" customFormat="1" ht="60" spans="1:5">
      <c r="A26" s="145" t="s">
        <v>47</v>
      </c>
      <c r="B26" s="146" t="s">
        <v>48</v>
      </c>
      <c r="C26" s="147">
        <f t="shared" si="0"/>
        <v>1068.28178</v>
      </c>
      <c r="D26" s="147">
        <f t="shared" si="0"/>
        <v>1101.98645</v>
      </c>
      <c r="E26" s="147">
        <f t="shared" si="0"/>
        <v>1136.46511</v>
      </c>
    </row>
    <row r="27" customFormat="1" ht="45" spans="1:5">
      <c r="A27" s="148" t="s">
        <v>49</v>
      </c>
      <c r="B27" s="149" t="s">
        <v>50</v>
      </c>
      <c r="C27" s="150">
        <v>1068.28178</v>
      </c>
      <c r="D27" s="151">
        <v>1101.98645</v>
      </c>
      <c r="E27" s="151">
        <v>1136.46511</v>
      </c>
    </row>
    <row r="28" customFormat="1" ht="30" spans="1:5">
      <c r="A28" s="142" t="s">
        <v>51</v>
      </c>
      <c r="B28" s="143" t="s">
        <v>52</v>
      </c>
      <c r="C28" s="144">
        <f>C30+C32</f>
        <v>137.8</v>
      </c>
      <c r="D28" s="144">
        <f>D30+D32</f>
        <v>142.6</v>
      </c>
      <c r="E28" s="144">
        <f>E30+E32</f>
        <v>147.9</v>
      </c>
    </row>
    <row r="29" customFormat="1" ht="30" spans="1:5">
      <c r="A29" s="152" t="s">
        <v>53</v>
      </c>
      <c r="B29" s="153" t="s">
        <v>54</v>
      </c>
      <c r="C29" s="147">
        <f>C30</f>
        <v>0.8</v>
      </c>
      <c r="D29" s="147">
        <f>D30</f>
        <v>0.8</v>
      </c>
      <c r="E29" s="147">
        <f>E30</f>
        <v>0.8</v>
      </c>
    </row>
    <row r="30" customFormat="1" ht="45" spans="1:5">
      <c r="A30" s="154" t="s">
        <v>55</v>
      </c>
      <c r="B30" s="155" t="s">
        <v>56</v>
      </c>
      <c r="C30" s="150">
        <v>0.8</v>
      </c>
      <c r="D30" s="151">
        <v>0.8</v>
      </c>
      <c r="E30" s="151">
        <v>0.8</v>
      </c>
    </row>
    <row r="31" customFormat="1" ht="45" spans="1:5">
      <c r="A31" s="152" t="s">
        <v>57</v>
      </c>
      <c r="B31" s="153" t="s">
        <v>58</v>
      </c>
      <c r="C31" s="147">
        <f>C32</f>
        <v>137</v>
      </c>
      <c r="D31" s="147">
        <f>D32</f>
        <v>141.8</v>
      </c>
      <c r="E31" s="147">
        <f>E32</f>
        <v>147.1</v>
      </c>
    </row>
    <row r="32" customFormat="1" ht="60" spans="1:5">
      <c r="A32" s="154" t="s">
        <v>59</v>
      </c>
      <c r="B32" s="156" t="s">
        <v>60</v>
      </c>
      <c r="C32" s="150">
        <v>137</v>
      </c>
      <c r="D32" s="151">
        <v>141.8</v>
      </c>
      <c r="E32" s="151">
        <v>147.1</v>
      </c>
    </row>
    <row r="33" customFormat="1" ht="19.5" customHeight="1" spans="1:5">
      <c r="A33" s="157" t="s">
        <v>61</v>
      </c>
      <c r="B33" s="158" t="s">
        <v>62</v>
      </c>
      <c r="C33" s="159">
        <f>C34</f>
        <v>4136</v>
      </c>
      <c r="D33" s="159">
        <f>D34</f>
        <v>4027.93</v>
      </c>
      <c r="E33" s="159">
        <f>E34</f>
        <v>3910.16</v>
      </c>
    </row>
    <row r="34" customFormat="1" ht="30" spans="1:5">
      <c r="A34" s="160" t="s">
        <v>63</v>
      </c>
      <c r="B34" s="161" t="s">
        <v>64</v>
      </c>
      <c r="C34" s="162">
        <v>4136</v>
      </c>
      <c r="D34" s="162">
        <v>4027.93</v>
      </c>
      <c r="E34" s="162">
        <v>3910.16</v>
      </c>
    </row>
    <row r="35" spans="1:5">
      <c r="A35" s="163"/>
      <c r="B35" s="164" t="s">
        <v>65</v>
      </c>
      <c r="C35" s="165">
        <f>C23+C10</f>
        <v>6887.48178</v>
      </c>
      <c r="D35" s="165">
        <f>D23+D10</f>
        <v>6931.91645</v>
      </c>
      <c r="E35" s="165">
        <f>E23+E10</f>
        <v>6976.92511</v>
      </c>
    </row>
    <row r="37" spans="3:5">
      <c r="C37" s="166"/>
      <c r="D37" s="166"/>
      <c r="E37" s="166"/>
    </row>
  </sheetData>
  <mergeCells count="10">
    <mergeCell ref="A1:E1"/>
    <mergeCell ref="A2:E2"/>
    <mergeCell ref="A3:E3"/>
    <mergeCell ref="A5:E5"/>
    <mergeCell ref="D7:E7"/>
    <mergeCell ref="A7:A9"/>
    <mergeCell ref="B7:B9"/>
    <mergeCell ref="C7:C9"/>
    <mergeCell ref="D8:D9"/>
    <mergeCell ref="E8:E9"/>
  </mergeCells>
  <pageMargins left="0.78740157480315" right="0.393700787401575" top="0.511811023622047" bottom="0.511811023622047" header="0" footer="0"/>
  <pageSetup paperSize="9" scale="80" fitToHeight="0" orientation="portrait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8"/>
  <sheetViews>
    <sheetView workbookViewId="0">
      <selection activeCell="F26" sqref="F26"/>
    </sheetView>
  </sheetViews>
  <sheetFormatPr defaultColWidth="9" defaultRowHeight="11.25"/>
  <cols>
    <col min="1" max="1" width="51.5" style="15" customWidth="1"/>
    <col min="2" max="3" width="9.16666666666667" style="16" customWidth="1"/>
    <col min="4" max="4" width="16.6666666666667" style="16" customWidth="1"/>
    <col min="5" max="5" width="16.8333333333333" style="16" customWidth="1"/>
    <col min="6" max="6" width="17.1666666666667" style="16" customWidth="1"/>
    <col min="7" max="43" width="9.16666666666667" style="1" customWidth="1"/>
  </cols>
  <sheetData>
    <row r="1" ht="15.75" spans="1:6">
      <c r="A1" s="103" t="s">
        <v>66</v>
      </c>
      <c r="B1" s="103"/>
      <c r="C1" s="103"/>
      <c r="D1" s="103"/>
      <c r="E1" s="103"/>
      <c r="F1" s="103"/>
    </row>
    <row r="2" ht="15.6" customHeight="1" spans="1:6">
      <c r="A2" s="104" t="s">
        <v>1</v>
      </c>
      <c r="B2" s="104"/>
      <c r="C2" s="104"/>
      <c r="D2" s="104"/>
      <c r="E2" s="104"/>
      <c r="F2" s="104"/>
    </row>
    <row r="3" ht="15.75" spans="1:6">
      <c r="A3" s="104" t="s">
        <v>2</v>
      </c>
      <c r="B3" s="104"/>
      <c r="C3" s="104"/>
      <c r="D3" s="104"/>
      <c r="E3" s="104"/>
      <c r="F3" s="104"/>
    </row>
    <row r="4" ht="12.75" spans="1:6">
      <c r="A4" s="19"/>
      <c r="B4" s="20"/>
      <c r="C4" s="20"/>
      <c r="D4" s="20"/>
      <c r="E4" s="20"/>
      <c r="F4" s="20"/>
    </row>
    <row r="5" ht="49.9" customHeight="1" spans="1:6">
      <c r="A5" s="21" t="s">
        <v>67</v>
      </c>
      <c r="B5" s="21"/>
      <c r="C5" s="21"/>
      <c r="D5" s="21"/>
      <c r="E5" s="21"/>
      <c r="F5" s="21"/>
    </row>
    <row r="6" ht="20.25" spans="1:6">
      <c r="A6" s="42"/>
      <c r="B6" s="42"/>
      <c r="C6" s="42"/>
      <c r="D6" s="42"/>
      <c r="E6" s="24"/>
      <c r="F6" s="20" t="s">
        <v>4</v>
      </c>
    </row>
    <row r="7" spans="1:256">
      <c r="A7" s="22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</row>
    <row r="8" ht="14.25" spans="1:6">
      <c r="A8" s="25"/>
      <c r="B8" s="68" t="s">
        <v>68</v>
      </c>
      <c r="C8" s="26" t="s">
        <v>69</v>
      </c>
      <c r="D8" s="27" t="s">
        <v>70</v>
      </c>
      <c r="E8" s="27" t="s">
        <v>71</v>
      </c>
      <c r="F8" s="27" t="s">
        <v>72</v>
      </c>
    </row>
    <row r="9" s="1" customFormat="1" ht="14.25" spans="1:6">
      <c r="A9" s="106" t="str">
        <f>'прил 4'!A10</f>
        <v>Общегосударственные вопросы</v>
      </c>
      <c r="B9" s="74" t="str">
        <f>'прил 4'!C10</f>
        <v>01</v>
      </c>
      <c r="C9" s="74" t="str">
        <f>'прил 4'!D10</f>
        <v>00</v>
      </c>
      <c r="D9" s="77">
        <f>SUM(D10:D15)</f>
        <v>4722.13178</v>
      </c>
      <c r="E9" s="77">
        <f>SUM(E10:E15)</f>
        <v>4807.41645</v>
      </c>
      <c r="F9" s="77">
        <f>SUM(F10:F15)</f>
        <v>4847.12511</v>
      </c>
    </row>
    <row r="10" s="1" customFormat="1" ht="42.75" spans="1:6">
      <c r="A10" s="107" t="str">
        <f>'прил 4'!A11</f>
        <v>Функционирование высшего должностного лица  субъекта Российской Федерации и муниципального образования</v>
      </c>
      <c r="B10" s="108" t="str">
        <f>'прил 4'!C11</f>
        <v>01</v>
      </c>
      <c r="C10" s="108" t="str">
        <f>'прил 4'!D11</f>
        <v>02</v>
      </c>
      <c r="D10" s="109">
        <f>'прил 4'!G11</f>
        <v>1465.7</v>
      </c>
      <c r="E10" s="109">
        <f>'прил 4'!H11</f>
        <v>1465.7</v>
      </c>
      <c r="F10" s="109">
        <f>'прил 4'!I11</f>
        <v>1465.7</v>
      </c>
    </row>
    <row r="11" s="1" customFormat="1" ht="71.25" spans="1:6">
      <c r="A11" s="107" t="str">
        <f>'прил 4'!A16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v>
      </c>
      <c r="B11" s="108" t="str">
        <f>'прил 4'!C16</f>
        <v>01</v>
      </c>
      <c r="C11" s="108" t="str">
        <f>'прил 4'!D16</f>
        <v>04</v>
      </c>
      <c r="D11" s="109">
        <f>'прил 4'!G16</f>
        <v>902.5</v>
      </c>
      <c r="E11" s="109">
        <f>'прил 4'!H16</f>
        <v>1670.01645</v>
      </c>
      <c r="F11" s="109">
        <f>'прил 4'!I16</f>
        <v>1709.72511</v>
      </c>
    </row>
    <row r="12" s="1" customFormat="1" ht="57" spans="1:6">
      <c r="A12" s="107" t="str">
        <f>'прил 4'!A23</f>
        <v>Обеспечение деятельности финансовых, налоговых и таможенных органов и органов финансового (финансово-бюджетного) надзора</v>
      </c>
      <c r="B12" s="108" t="str">
        <f>'прил 4'!C23</f>
        <v>01</v>
      </c>
      <c r="C12" s="108" t="str">
        <f>'прил 4'!D23</f>
        <v>06</v>
      </c>
      <c r="D12" s="109">
        <f>'прил 4'!G23</f>
        <v>12</v>
      </c>
      <c r="E12" s="109">
        <f>'прил 4'!H23</f>
        <v>12</v>
      </c>
      <c r="F12" s="109">
        <f>'прил 4'!I23</f>
        <v>0</v>
      </c>
    </row>
    <row r="13" s="1" customFormat="1" ht="28.5" spans="1:6">
      <c r="A13" s="107" t="s">
        <v>73</v>
      </c>
      <c r="B13" s="108" t="s">
        <v>74</v>
      </c>
      <c r="C13" s="108" t="s">
        <v>75</v>
      </c>
      <c r="D13" s="109">
        <f>'прил 4'!G28</f>
        <v>0</v>
      </c>
      <c r="E13" s="109">
        <f>'прил 4'!H28</f>
        <v>0</v>
      </c>
      <c r="F13" s="109">
        <f>'прил 4'!I28</f>
        <v>0</v>
      </c>
    </row>
    <row r="14" s="1" customFormat="1" ht="14.25" spans="1:6">
      <c r="A14" s="107" t="str">
        <f>'прил 4'!A33</f>
        <v>Резервные фонды</v>
      </c>
      <c r="B14" s="108" t="str">
        <f>'прил 4'!C33</f>
        <v>01</v>
      </c>
      <c r="C14" s="108" t="str">
        <f>'прил 4'!D33</f>
        <v>11</v>
      </c>
      <c r="D14" s="109">
        <f>'прил 4'!G33</f>
        <v>5</v>
      </c>
      <c r="E14" s="109">
        <f>'прил 4'!H33</f>
        <v>5</v>
      </c>
      <c r="F14" s="109">
        <f>'прил 4'!I33</f>
        <v>17</v>
      </c>
    </row>
    <row r="15" s="1" customFormat="1" ht="14.25" spans="1:6">
      <c r="A15" s="107" t="str">
        <f>'прил 4'!A38</f>
        <v>Другие общегосударственные вопросы</v>
      </c>
      <c r="B15" s="108" t="str">
        <f>'прил 4'!C38</f>
        <v>01</v>
      </c>
      <c r="C15" s="108" t="str">
        <f>'прил 4'!D38</f>
        <v>13</v>
      </c>
      <c r="D15" s="109">
        <f>'прил 4'!G38</f>
        <v>2336.93178</v>
      </c>
      <c r="E15" s="109">
        <f>'прил 4'!H38</f>
        <v>1654.7</v>
      </c>
      <c r="F15" s="109">
        <f>'прил 4'!I38</f>
        <v>1654.7</v>
      </c>
    </row>
    <row r="16" s="1" customFormat="1" ht="14.25" spans="1:6">
      <c r="A16" s="106" t="str">
        <f>'прил 4'!A46</f>
        <v>Национальная оборона</v>
      </c>
      <c r="B16" s="74" t="str">
        <f>'прил 4'!C46</f>
        <v>02</v>
      </c>
      <c r="C16" s="74" t="str">
        <f>'прил 4'!D46</f>
        <v>00</v>
      </c>
      <c r="D16" s="77">
        <f>D17</f>
        <v>137</v>
      </c>
      <c r="E16" s="77">
        <f>E17</f>
        <v>141.8</v>
      </c>
      <c r="F16" s="77">
        <f>F17</f>
        <v>147.1</v>
      </c>
    </row>
    <row r="17" ht="28.5" spans="1:6">
      <c r="A17" s="107" t="str">
        <f>'прил 4'!A47</f>
        <v>Мобилизационная и вневойсковая подготовка</v>
      </c>
      <c r="B17" s="108" t="str">
        <f>'прил 4'!C47</f>
        <v>02</v>
      </c>
      <c r="C17" s="108" t="str">
        <f>'прил 4'!D47</f>
        <v>03</v>
      </c>
      <c r="D17" s="109">
        <f>'прил 4'!G47</f>
        <v>137</v>
      </c>
      <c r="E17" s="109">
        <f>'прил 4'!H47</f>
        <v>141.8</v>
      </c>
      <c r="F17" s="109">
        <f>'прил 4'!I47</f>
        <v>147.1</v>
      </c>
    </row>
    <row r="18" ht="28.5" spans="1:6">
      <c r="A18" s="106" t="str">
        <f>'прил 4'!A53</f>
        <v>Национальная безопасность и правоохранительная деятельность</v>
      </c>
      <c r="B18" s="74" t="str">
        <f>'прил 4'!C53</f>
        <v>03</v>
      </c>
      <c r="C18" s="74" t="str">
        <f>'прил 4'!D53</f>
        <v>00</v>
      </c>
      <c r="D18" s="77">
        <f>SUM(D19:D19)</f>
        <v>2</v>
      </c>
      <c r="E18" s="77">
        <f>SUM(E19:E19)</f>
        <v>2</v>
      </c>
      <c r="F18" s="77">
        <f>SUM(F19:F19)</f>
        <v>2</v>
      </c>
    </row>
    <row r="19" ht="14.25" spans="1:6">
      <c r="A19" s="107" t="str">
        <f>'прил 4'!A54</f>
        <v>Обеспечение пожарной безопасности</v>
      </c>
      <c r="B19" s="108" t="str">
        <f>'прил 4'!C54</f>
        <v>03</v>
      </c>
      <c r="C19" s="108" t="str">
        <f>'прил 4'!D54</f>
        <v>10</v>
      </c>
      <c r="D19" s="109">
        <f>'прил 4'!G54</f>
        <v>2</v>
      </c>
      <c r="E19" s="109">
        <f>'прил 4'!H54</f>
        <v>2</v>
      </c>
      <c r="F19" s="109">
        <f>'прил 4'!I54</f>
        <v>2</v>
      </c>
    </row>
    <row r="20" ht="14.25" spans="1:6">
      <c r="A20" s="106" t="str">
        <f>'прил 4'!A58</f>
        <v>Жилищно-коммунальное хозяйство</v>
      </c>
      <c r="B20" s="74" t="str">
        <f>'прил 4'!C58</f>
        <v>05</v>
      </c>
      <c r="C20" s="74" t="str">
        <f>'прил 4'!D58</f>
        <v>00</v>
      </c>
      <c r="D20" s="77">
        <f>D21</f>
        <v>20</v>
      </c>
      <c r="E20" s="77">
        <f>E21</f>
        <v>20</v>
      </c>
      <c r="F20" s="77">
        <f>F21</f>
        <v>20</v>
      </c>
    </row>
    <row r="21" ht="14.25" spans="1:6">
      <c r="A21" s="107" t="str">
        <f>'прил 4'!A59</f>
        <v>Жилищно-коммунальное хозяйство</v>
      </c>
      <c r="B21" s="108" t="str">
        <f>'прил 4'!C59</f>
        <v>05</v>
      </c>
      <c r="C21" s="108" t="str">
        <f>'прил 4'!D59</f>
        <v>02</v>
      </c>
      <c r="D21" s="109">
        <f>'прил 4'!G59</f>
        <v>20</v>
      </c>
      <c r="E21" s="109">
        <f>'прил 4'!H59</f>
        <v>20</v>
      </c>
      <c r="F21" s="109">
        <f>'прил 4'!I59</f>
        <v>20</v>
      </c>
    </row>
    <row r="22" ht="14.25" spans="1:6">
      <c r="A22" s="106" t="str">
        <f>'прил 4'!A63</f>
        <v>Культура, кинематография</v>
      </c>
      <c r="B22" s="74" t="str">
        <f>'прил 4'!C63</f>
        <v>08</v>
      </c>
      <c r="C22" s="74" t="str">
        <f>'прил 4'!D63</f>
        <v>00</v>
      </c>
      <c r="D22" s="77">
        <f>D23</f>
        <v>1777.9</v>
      </c>
      <c r="E22" s="77">
        <f>E23</f>
        <v>1608.16709</v>
      </c>
      <c r="F22" s="77">
        <f>F23</f>
        <v>1436.44874</v>
      </c>
    </row>
    <row r="23" ht="14.25" spans="1:6">
      <c r="A23" s="107" t="str">
        <f>'прил 4'!A64</f>
        <v>Культура</v>
      </c>
      <c r="B23" s="108" t="str">
        <f>'прил 4'!C64</f>
        <v>08</v>
      </c>
      <c r="C23" s="108" t="str">
        <f>'прил 4'!D64</f>
        <v>01</v>
      </c>
      <c r="D23" s="109">
        <f>'прил 4'!G64</f>
        <v>1777.9</v>
      </c>
      <c r="E23" s="109">
        <f>'прил 4'!H64</f>
        <v>1608.16709</v>
      </c>
      <c r="F23" s="109">
        <f>'прил 4'!I64</f>
        <v>1436.44874</v>
      </c>
    </row>
    <row r="24" ht="14.25" spans="1:6">
      <c r="A24" s="110" t="str">
        <f>'прил 4'!A71</f>
        <v>Социальная политика</v>
      </c>
      <c r="B24" s="111" t="s">
        <v>76</v>
      </c>
      <c r="C24" s="111" t="s">
        <v>77</v>
      </c>
      <c r="D24" s="112">
        <f>'прил 4'!G71</f>
        <v>228.45</v>
      </c>
      <c r="E24" s="112">
        <f>'прил 4'!H71</f>
        <v>182.8</v>
      </c>
      <c r="F24" s="112">
        <f>'прил 4'!I71</f>
        <v>182.8</v>
      </c>
    </row>
    <row r="25" ht="14.25" spans="1:6">
      <c r="A25" s="107" t="str">
        <f>'прил 4'!A72</f>
        <v>Пенсионное обеспечение</v>
      </c>
      <c r="B25" s="108" t="s">
        <v>76</v>
      </c>
      <c r="C25" s="108" t="s">
        <v>74</v>
      </c>
      <c r="D25" s="109">
        <f>'прил 4'!G72</f>
        <v>228.45</v>
      </c>
      <c r="E25" s="109">
        <f>'прил 4'!H72</f>
        <v>182.8</v>
      </c>
      <c r="F25" s="109">
        <f>'прил 4'!I72</f>
        <v>182.8</v>
      </c>
    </row>
    <row r="26" ht="15.75" spans="1:6">
      <c r="A26" s="39" t="s">
        <v>78</v>
      </c>
      <c r="B26" s="40"/>
      <c r="C26" s="40"/>
      <c r="D26" s="101">
        <f>D22+D20+D18+D16+D9+D24</f>
        <v>6887.48178</v>
      </c>
      <c r="E26" s="101">
        <f>E22+E20+E18+E16+E9+E24</f>
        <v>6762.18354</v>
      </c>
      <c r="F26" s="101">
        <f>F22+F20+F18+F16+F9+F24</f>
        <v>6635.47385</v>
      </c>
    </row>
    <row r="27" spans="1:6">
      <c r="A27" s="57"/>
      <c r="B27" s="24"/>
      <c r="C27" s="24"/>
      <c r="D27" s="58"/>
      <c r="E27" s="58"/>
      <c r="F27" s="58"/>
    </row>
    <row r="28" spans="1:6">
      <c r="A28" s="57"/>
      <c r="B28" s="24"/>
      <c r="C28" s="24"/>
      <c r="D28" s="24"/>
      <c r="E28" s="58"/>
      <c r="F28" s="58"/>
    </row>
  </sheetData>
  <mergeCells count="5">
    <mergeCell ref="A1:F1"/>
    <mergeCell ref="A2:F2"/>
    <mergeCell ref="A3:F3"/>
    <mergeCell ref="A5:F5"/>
    <mergeCell ref="A6:D6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9"/>
  <sheetViews>
    <sheetView tabSelected="1" workbookViewId="0">
      <selection activeCell="I41" sqref="I41"/>
    </sheetView>
  </sheetViews>
  <sheetFormatPr defaultColWidth="9" defaultRowHeight="11.25"/>
  <cols>
    <col min="1" max="1" width="51.5" style="64" customWidth="1"/>
    <col min="2" max="4" width="9.16666666666667" style="16" customWidth="1"/>
    <col min="5" max="5" width="16.5" style="16" customWidth="1"/>
    <col min="6" max="6" width="8.16666666666667" style="16" customWidth="1"/>
    <col min="7" max="7" width="16.6666666666667" style="16" customWidth="1"/>
    <col min="8" max="8" width="16.8333333333333" style="16" customWidth="1"/>
    <col min="9" max="9" width="17.1666666666667" style="16" customWidth="1"/>
    <col min="10" max="46" width="9.16666666666667" style="1" customWidth="1"/>
  </cols>
  <sheetData>
    <row r="1" ht="16.9" customHeight="1" spans="2:9">
      <c r="B1" s="65"/>
      <c r="C1" s="65"/>
      <c r="D1" s="65"/>
      <c r="E1" s="4" t="s">
        <v>79</v>
      </c>
      <c r="F1" s="4"/>
      <c r="G1" s="4"/>
      <c r="H1" s="4"/>
      <c r="I1" s="4"/>
    </row>
    <row r="2" ht="15.6" customHeight="1" spans="2:9">
      <c r="B2" s="66"/>
      <c r="C2" s="66"/>
      <c r="D2" s="66"/>
      <c r="E2" s="6" t="s">
        <v>1</v>
      </c>
      <c r="F2" s="6"/>
      <c r="G2" s="6"/>
      <c r="H2" s="6"/>
      <c r="I2" s="6"/>
    </row>
    <row r="3" ht="22.15" customHeight="1" spans="2:9">
      <c r="B3" s="66"/>
      <c r="C3" s="66"/>
      <c r="D3" s="66"/>
      <c r="E3" s="6" t="s">
        <v>2</v>
      </c>
      <c r="F3" s="6"/>
      <c r="G3" s="6"/>
      <c r="H3" s="6"/>
      <c r="I3" s="6"/>
    </row>
    <row r="4" ht="12.75" spans="1:9">
      <c r="A4" s="18"/>
      <c r="B4" s="20"/>
      <c r="C4" s="20"/>
      <c r="D4" s="20"/>
      <c r="E4" s="20"/>
      <c r="F4" s="20"/>
      <c r="G4" s="20"/>
      <c r="H4" s="20"/>
      <c r="I4" s="20"/>
    </row>
    <row r="5" ht="15.75" spans="1:9">
      <c r="A5" s="21" t="s">
        <v>80</v>
      </c>
      <c r="B5" s="21"/>
      <c r="C5" s="21"/>
      <c r="D5" s="21"/>
      <c r="E5" s="21"/>
      <c r="F5" s="21"/>
      <c r="G5" s="21"/>
      <c r="H5" s="21"/>
      <c r="I5" s="21"/>
    </row>
    <row r="6" ht="20.25" spans="1:9">
      <c r="A6" s="42"/>
      <c r="B6" s="42"/>
      <c r="C6" s="42"/>
      <c r="D6" s="42"/>
      <c r="E6" s="42"/>
      <c r="F6" s="42"/>
      <c r="G6" s="42"/>
      <c r="H6" s="24"/>
      <c r="I6" s="20" t="s">
        <v>4</v>
      </c>
    </row>
    <row r="7" ht="20.25" spans="1:9">
      <c r="A7" s="9"/>
      <c r="B7" s="42"/>
      <c r="C7" s="42"/>
      <c r="D7" s="42"/>
      <c r="E7" s="42"/>
      <c r="F7" s="42"/>
      <c r="G7" s="42"/>
      <c r="H7" s="24"/>
      <c r="I7" s="20"/>
    </row>
    <row r="8" ht="28.5" spans="1:9">
      <c r="A8" s="67"/>
      <c r="B8" s="26" t="s">
        <v>81</v>
      </c>
      <c r="C8" s="68" t="s">
        <v>68</v>
      </c>
      <c r="D8" s="26" t="s">
        <v>69</v>
      </c>
      <c r="E8" s="26" t="s">
        <v>82</v>
      </c>
      <c r="F8" s="26" t="s">
        <v>83</v>
      </c>
      <c r="G8" s="27" t="s">
        <v>70</v>
      </c>
      <c r="H8" s="27" t="s">
        <v>71</v>
      </c>
      <c r="I8" s="27" t="s">
        <v>72</v>
      </c>
    </row>
    <row r="9" ht="14.45" customHeight="1" spans="1:9">
      <c r="A9" s="69" t="s">
        <v>84</v>
      </c>
      <c r="B9" s="70" t="s">
        <v>85</v>
      </c>
      <c r="C9" s="71"/>
      <c r="D9" s="71"/>
      <c r="E9" s="71"/>
      <c r="F9" s="71"/>
      <c r="G9" s="72"/>
      <c r="H9" s="72"/>
      <c r="I9" s="72"/>
    </row>
    <row r="10" ht="14.25" spans="1:9">
      <c r="A10" s="73" t="s">
        <v>86</v>
      </c>
      <c r="B10" s="74" t="s">
        <v>85</v>
      </c>
      <c r="C10" s="74" t="s">
        <v>74</v>
      </c>
      <c r="D10" s="74" t="s">
        <v>77</v>
      </c>
      <c r="E10" s="75"/>
      <c r="F10" s="76"/>
      <c r="G10" s="77">
        <f>G11+G16+G23+G33+G38</f>
        <v>4722.13178</v>
      </c>
      <c r="H10" s="77">
        <f>H11+H16+H23+H33+H38</f>
        <v>4807.41645</v>
      </c>
      <c r="I10" s="77">
        <f>I11+I16+I23+I33+I38</f>
        <v>4847.12511</v>
      </c>
    </row>
    <row r="11" ht="42.75" spans="1:9">
      <c r="A11" s="78" t="s">
        <v>87</v>
      </c>
      <c r="B11" s="79" t="s">
        <v>85</v>
      </c>
      <c r="C11" s="79" t="s">
        <v>74</v>
      </c>
      <c r="D11" s="79" t="s">
        <v>88</v>
      </c>
      <c r="E11" s="80"/>
      <c r="F11" s="81"/>
      <c r="G11" s="82">
        <f>G12</f>
        <v>1465.7</v>
      </c>
      <c r="H11" s="82">
        <f t="shared" ref="H11:I13" si="0">H12</f>
        <v>1465.7</v>
      </c>
      <c r="I11" s="82">
        <f t="shared" si="0"/>
        <v>1465.7</v>
      </c>
    </row>
    <row r="12" ht="17.45" customHeight="1" spans="1:23">
      <c r="A12" s="83" t="s">
        <v>89</v>
      </c>
      <c r="B12" s="84" t="s">
        <v>85</v>
      </c>
      <c r="C12" s="85" t="s">
        <v>74</v>
      </c>
      <c r="D12" s="85" t="s">
        <v>88</v>
      </c>
      <c r="E12" s="85" t="s">
        <v>90</v>
      </c>
      <c r="F12" s="85"/>
      <c r="G12" s="86">
        <f>G13</f>
        <v>1465.7</v>
      </c>
      <c r="H12" s="86">
        <f t="shared" si="0"/>
        <v>1465.7</v>
      </c>
      <c r="I12" s="86">
        <f t="shared" si="0"/>
        <v>1465.7</v>
      </c>
      <c r="J12" s="45"/>
      <c r="K12" s="45"/>
      <c r="L12" s="45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</row>
    <row r="13" ht="30" spans="1:23">
      <c r="A13" s="87" t="s">
        <v>91</v>
      </c>
      <c r="B13" s="88" t="s">
        <v>85</v>
      </c>
      <c r="C13" s="89" t="s">
        <v>74</v>
      </c>
      <c r="D13" s="89" t="s">
        <v>88</v>
      </c>
      <c r="E13" s="89" t="s">
        <v>92</v>
      </c>
      <c r="F13" s="89"/>
      <c r="G13" s="90">
        <f>G14</f>
        <v>1465.7</v>
      </c>
      <c r="H13" s="90">
        <f t="shared" si="0"/>
        <v>1465.7</v>
      </c>
      <c r="I13" s="90">
        <f t="shared" si="0"/>
        <v>1465.7</v>
      </c>
      <c r="J13" s="45"/>
      <c r="K13" s="45"/>
      <c r="L13" s="45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3"/>
    </row>
    <row r="14" ht="15.75" spans="1:23">
      <c r="A14" s="47" t="s">
        <v>93</v>
      </c>
      <c r="B14" s="91" t="s">
        <v>85</v>
      </c>
      <c r="C14" s="48" t="s">
        <v>74</v>
      </c>
      <c r="D14" s="48" t="s">
        <v>88</v>
      </c>
      <c r="E14" s="48" t="s">
        <v>94</v>
      </c>
      <c r="F14" s="48"/>
      <c r="G14" s="49">
        <f>G15</f>
        <v>1465.7</v>
      </c>
      <c r="H14" s="49">
        <f>H15</f>
        <v>1465.7</v>
      </c>
      <c r="I14" s="49">
        <f>I15</f>
        <v>1465.7</v>
      </c>
      <c r="J14" s="45"/>
      <c r="K14" s="45"/>
      <c r="L14" s="45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99"/>
    </row>
    <row r="15" ht="90" spans="1:23">
      <c r="A15" s="36" t="s">
        <v>95</v>
      </c>
      <c r="B15" s="92" t="s">
        <v>85</v>
      </c>
      <c r="C15" s="37" t="s">
        <v>74</v>
      </c>
      <c r="D15" s="37" t="s">
        <v>88</v>
      </c>
      <c r="E15" s="37" t="s">
        <v>94</v>
      </c>
      <c r="F15" s="37" t="s">
        <v>96</v>
      </c>
      <c r="G15" s="46">
        <v>1465.7</v>
      </c>
      <c r="H15" s="46">
        <v>1465.7</v>
      </c>
      <c r="I15" s="46">
        <v>1465.7</v>
      </c>
      <c r="J15" s="97"/>
      <c r="K15" s="97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00"/>
    </row>
    <row r="16" ht="69.6" customHeight="1" spans="1:9">
      <c r="A16" s="78" t="s">
        <v>97</v>
      </c>
      <c r="B16" s="79" t="s">
        <v>85</v>
      </c>
      <c r="C16" s="79" t="s">
        <v>74</v>
      </c>
      <c r="D16" s="79" t="s">
        <v>98</v>
      </c>
      <c r="E16" s="80"/>
      <c r="F16" s="81"/>
      <c r="G16" s="82">
        <f t="shared" ref="G16:I18" si="1">G17</f>
        <v>902.5</v>
      </c>
      <c r="H16" s="82">
        <f t="shared" si="1"/>
        <v>1670.01645</v>
      </c>
      <c r="I16" s="82">
        <f t="shared" si="1"/>
        <v>1709.72511</v>
      </c>
    </row>
    <row r="17" ht="16.15" customHeight="1" spans="1:23">
      <c r="A17" s="83" t="s">
        <v>89</v>
      </c>
      <c r="B17" s="84" t="s">
        <v>85</v>
      </c>
      <c r="C17" s="84" t="s">
        <v>74</v>
      </c>
      <c r="D17" s="84" t="s">
        <v>98</v>
      </c>
      <c r="E17" s="85" t="s">
        <v>90</v>
      </c>
      <c r="F17" s="85"/>
      <c r="G17" s="86">
        <f t="shared" si="1"/>
        <v>902.5</v>
      </c>
      <c r="H17" s="86">
        <f t="shared" si="1"/>
        <v>1670.01645</v>
      </c>
      <c r="I17" s="86">
        <f t="shared" si="1"/>
        <v>1709.72511</v>
      </c>
      <c r="J17" s="45"/>
      <c r="K17" s="45"/>
      <c r="L17" s="45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</row>
    <row r="18" ht="30" spans="1:23">
      <c r="A18" s="87" t="s">
        <v>91</v>
      </c>
      <c r="B18" s="88" t="s">
        <v>85</v>
      </c>
      <c r="C18" s="88" t="s">
        <v>74</v>
      </c>
      <c r="D18" s="88" t="s">
        <v>98</v>
      </c>
      <c r="E18" s="89" t="s">
        <v>92</v>
      </c>
      <c r="F18" s="89"/>
      <c r="G18" s="90">
        <f t="shared" si="1"/>
        <v>902.5</v>
      </c>
      <c r="H18" s="90">
        <f t="shared" si="1"/>
        <v>1670.01645</v>
      </c>
      <c r="I18" s="90">
        <f t="shared" si="1"/>
        <v>1709.72511</v>
      </c>
      <c r="J18" s="45"/>
      <c r="K18" s="45"/>
      <c r="L18" s="45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3"/>
    </row>
    <row r="19" ht="15" spans="1:9">
      <c r="A19" s="47" t="s">
        <v>99</v>
      </c>
      <c r="B19" s="91" t="s">
        <v>85</v>
      </c>
      <c r="C19" s="48" t="s">
        <v>74</v>
      </c>
      <c r="D19" s="48" t="s">
        <v>98</v>
      </c>
      <c r="E19" s="48" t="s">
        <v>100</v>
      </c>
      <c r="F19" s="48"/>
      <c r="G19" s="49">
        <f>SUM(G20:G22)</f>
        <v>902.5</v>
      </c>
      <c r="H19" s="49">
        <f>SUM(H20:H22)</f>
        <v>1670.01645</v>
      </c>
      <c r="I19" s="49">
        <f>SUM(I20:I22)</f>
        <v>1709.72511</v>
      </c>
    </row>
    <row r="20" ht="90" spans="1:9">
      <c r="A20" s="36" t="s">
        <v>95</v>
      </c>
      <c r="B20" s="92" t="s">
        <v>85</v>
      </c>
      <c r="C20" s="92" t="s">
        <v>74</v>
      </c>
      <c r="D20" s="92" t="s">
        <v>98</v>
      </c>
      <c r="E20" s="37" t="s">
        <v>100</v>
      </c>
      <c r="F20" s="37" t="s">
        <v>96</v>
      </c>
      <c r="G20" s="46">
        <v>902.5</v>
      </c>
      <c r="H20" s="46">
        <v>902.5</v>
      </c>
      <c r="I20" s="46">
        <v>902.5</v>
      </c>
    </row>
    <row r="21" ht="30" spans="1:9">
      <c r="A21" s="36" t="s">
        <v>101</v>
      </c>
      <c r="B21" s="92" t="s">
        <v>85</v>
      </c>
      <c r="C21" s="92" t="s">
        <v>74</v>
      </c>
      <c r="D21" s="92" t="s">
        <v>98</v>
      </c>
      <c r="E21" s="37" t="s">
        <v>100</v>
      </c>
      <c r="F21" s="37" t="s">
        <v>102</v>
      </c>
      <c r="G21" s="46">
        <v>0</v>
      </c>
      <c r="H21" s="46">
        <v>767.51645</v>
      </c>
      <c r="I21" s="46">
        <v>807.22511</v>
      </c>
    </row>
    <row r="22" ht="15.6" customHeight="1" spans="1:9">
      <c r="A22" s="36" t="s">
        <v>103</v>
      </c>
      <c r="B22" s="92" t="s">
        <v>85</v>
      </c>
      <c r="C22" s="92" t="s">
        <v>74</v>
      </c>
      <c r="D22" s="92" t="s">
        <v>98</v>
      </c>
      <c r="E22" s="37" t="s">
        <v>100</v>
      </c>
      <c r="F22" s="37" t="s">
        <v>104</v>
      </c>
      <c r="G22" s="46">
        <v>0</v>
      </c>
      <c r="H22" s="46">
        <v>0</v>
      </c>
      <c r="I22" s="46">
        <v>0</v>
      </c>
    </row>
    <row r="23" ht="57" spans="1:9">
      <c r="A23" s="78" t="s">
        <v>105</v>
      </c>
      <c r="B23" s="79" t="s">
        <v>85</v>
      </c>
      <c r="C23" s="79" t="s">
        <v>74</v>
      </c>
      <c r="D23" s="79" t="s">
        <v>106</v>
      </c>
      <c r="E23" s="80"/>
      <c r="F23" s="81"/>
      <c r="G23" s="82">
        <f>G26</f>
        <v>12</v>
      </c>
      <c r="H23" s="82">
        <f>H26</f>
        <v>12</v>
      </c>
      <c r="I23" s="82">
        <f>I26</f>
        <v>0</v>
      </c>
    </row>
    <row r="24" ht="15.6" customHeight="1" spans="1:23">
      <c r="A24" s="83" t="s">
        <v>89</v>
      </c>
      <c r="B24" s="84" t="s">
        <v>85</v>
      </c>
      <c r="C24" s="84" t="s">
        <v>74</v>
      </c>
      <c r="D24" s="84" t="s">
        <v>106</v>
      </c>
      <c r="E24" s="85" t="s">
        <v>90</v>
      </c>
      <c r="F24" s="85"/>
      <c r="G24" s="86">
        <f t="shared" ref="G24:I26" si="2">G25</f>
        <v>12</v>
      </c>
      <c r="H24" s="86">
        <f t="shared" si="2"/>
        <v>12</v>
      </c>
      <c r="I24" s="86">
        <f t="shared" si="2"/>
        <v>0</v>
      </c>
      <c r="J24" s="45"/>
      <c r="K24" s="45"/>
      <c r="L24" s="45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</row>
    <row r="25" ht="30" spans="1:23">
      <c r="A25" s="87" t="s">
        <v>91</v>
      </c>
      <c r="B25" s="88" t="s">
        <v>85</v>
      </c>
      <c r="C25" s="88" t="s">
        <v>74</v>
      </c>
      <c r="D25" s="88" t="s">
        <v>106</v>
      </c>
      <c r="E25" s="89" t="s">
        <v>92</v>
      </c>
      <c r="F25" s="89"/>
      <c r="G25" s="90">
        <f t="shared" si="2"/>
        <v>12</v>
      </c>
      <c r="H25" s="90">
        <f t="shared" si="2"/>
        <v>12</v>
      </c>
      <c r="I25" s="90">
        <f t="shared" si="2"/>
        <v>0</v>
      </c>
      <c r="J25" s="45"/>
      <c r="K25" s="45"/>
      <c r="L25" s="45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3"/>
    </row>
    <row r="26" ht="60" spans="1:9">
      <c r="A26" s="47" t="s">
        <v>107</v>
      </c>
      <c r="B26" s="91" t="s">
        <v>85</v>
      </c>
      <c r="C26" s="48" t="s">
        <v>74</v>
      </c>
      <c r="D26" s="48" t="s">
        <v>106</v>
      </c>
      <c r="E26" s="48" t="s">
        <v>108</v>
      </c>
      <c r="F26" s="48"/>
      <c r="G26" s="49">
        <f t="shared" si="2"/>
        <v>12</v>
      </c>
      <c r="H26" s="49">
        <f t="shared" si="2"/>
        <v>12</v>
      </c>
      <c r="I26" s="49">
        <f t="shared" si="2"/>
        <v>0</v>
      </c>
    </row>
    <row r="27" ht="16.9" customHeight="1" spans="1:9">
      <c r="A27" s="36" t="s">
        <v>109</v>
      </c>
      <c r="B27" s="92" t="s">
        <v>85</v>
      </c>
      <c r="C27" s="92" t="s">
        <v>74</v>
      </c>
      <c r="D27" s="92" t="s">
        <v>106</v>
      </c>
      <c r="E27" s="37" t="s">
        <v>108</v>
      </c>
      <c r="F27" s="37" t="s">
        <v>110</v>
      </c>
      <c r="G27" s="46">
        <v>12</v>
      </c>
      <c r="H27" s="46">
        <v>12</v>
      </c>
      <c r="I27" s="46">
        <v>0</v>
      </c>
    </row>
    <row r="28" ht="34.5" customHeight="1" spans="1:9">
      <c r="A28" s="78" t="s">
        <v>73</v>
      </c>
      <c r="B28" s="79" t="s">
        <v>85</v>
      </c>
      <c r="C28" s="79" t="s">
        <v>74</v>
      </c>
      <c r="D28" s="79" t="s">
        <v>75</v>
      </c>
      <c r="E28" s="80"/>
      <c r="F28" s="81"/>
      <c r="G28" s="82">
        <f t="shared" ref="G28:I31" si="3">G29</f>
        <v>0</v>
      </c>
      <c r="H28" s="82">
        <f t="shared" si="3"/>
        <v>0</v>
      </c>
      <c r="I28" s="82">
        <f t="shared" si="3"/>
        <v>0</v>
      </c>
    </row>
    <row r="29" ht="16.9" customHeight="1" spans="1:9">
      <c r="A29" s="83" t="s">
        <v>89</v>
      </c>
      <c r="B29" s="84" t="s">
        <v>85</v>
      </c>
      <c r="C29" s="84" t="s">
        <v>74</v>
      </c>
      <c r="D29" s="84" t="s">
        <v>75</v>
      </c>
      <c r="E29" s="85" t="s">
        <v>90</v>
      </c>
      <c r="F29" s="85"/>
      <c r="G29" s="86">
        <f t="shared" si="3"/>
        <v>0</v>
      </c>
      <c r="H29" s="86">
        <f t="shared" si="3"/>
        <v>0</v>
      </c>
      <c r="I29" s="86">
        <f t="shared" si="3"/>
        <v>0</v>
      </c>
    </row>
    <row r="30" ht="16.9" customHeight="1" spans="1:9">
      <c r="A30" s="87" t="s">
        <v>91</v>
      </c>
      <c r="B30" s="88" t="s">
        <v>85</v>
      </c>
      <c r="C30" s="88" t="s">
        <v>74</v>
      </c>
      <c r="D30" s="88" t="s">
        <v>75</v>
      </c>
      <c r="E30" s="89" t="s">
        <v>92</v>
      </c>
      <c r="F30" s="89"/>
      <c r="G30" s="90">
        <f t="shared" si="3"/>
        <v>0</v>
      </c>
      <c r="H30" s="90">
        <f t="shared" si="3"/>
        <v>0</v>
      </c>
      <c r="I30" s="90">
        <f t="shared" si="3"/>
        <v>0</v>
      </c>
    </row>
    <row r="31" ht="16.9" customHeight="1" spans="1:9">
      <c r="A31" s="47" t="s">
        <v>111</v>
      </c>
      <c r="B31" s="91" t="s">
        <v>85</v>
      </c>
      <c r="C31" s="48">
        <v>1</v>
      </c>
      <c r="D31" s="48">
        <v>7</v>
      </c>
      <c r="E31" s="48" t="s">
        <v>112</v>
      </c>
      <c r="F31" s="48" t="s">
        <v>113</v>
      </c>
      <c r="G31" s="49">
        <f t="shared" si="3"/>
        <v>0</v>
      </c>
      <c r="H31" s="49">
        <f t="shared" si="3"/>
        <v>0</v>
      </c>
      <c r="I31" s="49">
        <f t="shared" si="3"/>
        <v>0</v>
      </c>
    </row>
    <row r="32" ht="16.9" customHeight="1" spans="1:9">
      <c r="A32" s="36" t="s">
        <v>103</v>
      </c>
      <c r="B32" s="92" t="s">
        <v>85</v>
      </c>
      <c r="C32" s="92" t="s">
        <v>74</v>
      </c>
      <c r="D32" s="92" t="s">
        <v>75</v>
      </c>
      <c r="E32" s="37" t="s">
        <v>112</v>
      </c>
      <c r="F32" s="37">
        <v>200</v>
      </c>
      <c r="G32" s="46">
        <v>0</v>
      </c>
      <c r="H32" s="46">
        <v>0</v>
      </c>
      <c r="I32" s="46">
        <v>0</v>
      </c>
    </row>
    <row r="33" ht="14.25" spans="1:9">
      <c r="A33" s="78" t="s">
        <v>114</v>
      </c>
      <c r="B33" s="79" t="s">
        <v>85</v>
      </c>
      <c r="C33" s="79" t="s">
        <v>74</v>
      </c>
      <c r="D33" s="79" t="s">
        <v>115</v>
      </c>
      <c r="E33" s="80"/>
      <c r="F33" s="81"/>
      <c r="G33" s="82">
        <f t="shared" ref="G33:I36" si="4">G34</f>
        <v>5</v>
      </c>
      <c r="H33" s="82">
        <f t="shared" si="4"/>
        <v>5</v>
      </c>
      <c r="I33" s="82">
        <f t="shared" si="4"/>
        <v>17</v>
      </c>
    </row>
    <row r="34" ht="16.15" customHeight="1" spans="1:23">
      <c r="A34" s="83" t="s">
        <v>89</v>
      </c>
      <c r="B34" s="84" t="s">
        <v>85</v>
      </c>
      <c r="C34" s="84" t="s">
        <v>74</v>
      </c>
      <c r="D34" s="84" t="s">
        <v>115</v>
      </c>
      <c r="E34" s="85" t="s">
        <v>90</v>
      </c>
      <c r="F34" s="85"/>
      <c r="G34" s="86">
        <f t="shared" si="4"/>
        <v>5</v>
      </c>
      <c r="H34" s="86">
        <f t="shared" si="4"/>
        <v>5</v>
      </c>
      <c r="I34" s="86">
        <f t="shared" si="4"/>
        <v>17</v>
      </c>
      <c r="J34" s="45"/>
      <c r="K34" s="45"/>
      <c r="L34" s="45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2"/>
    </row>
    <row r="35" ht="30" spans="1:23">
      <c r="A35" s="87" t="s">
        <v>91</v>
      </c>
      <c r="B35" s="88" t="s">
        <v>85</v>
      </c>
      <c r="C35" s="88" t="s">
        <v>74</v>
      </c>
      <c r="D35" s="88" t="s">
        <v>115</v>
      </c>
      <c r="E35" s="89" t="s">
        <v>92</v>
      </c>
      <c r="F35" s="89"/>
      <c r="G35" s="90">
        <f t="shared" si="4"/>
        <v>5</v>
      </c>
      <c r="H35" s="90">
        <f t="shared" si="4"/>
        <v>5</v>
      </c>
      <c r="I35" s="90">
        <f t="shared" si="4"/>
        <v>17</v>
      </c>
      <c r="J35" s="45"/>
      <c r="K35" s="45"/>
      <c r="L35" s="45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3"/>
    </row>
    <row r="36" ht="15" spans="1:9">
      <c r="A36" s="47" t="s">
        <v>111</v>
      </c>
      <c r="B36" s="91" t="s">
        <v>85</v>
      </c>
      <c r="C36" s="48">
        <v>1</v>
      </c>
      <c r="D36" s="48">
        <v>11</v>
      </c>
      <c r="E36" s="48" t="s">
        <v>116</v>
      </c>
      <c r="F36" s="48" t="s">
        <v>113</v>
      </c>
      <c r="G36" s="49">
        <f t="shared" si="4"/>
        <v>5</v>
      </c>
      <c r="H36" s="49">
        <f t="shared" si="4"/>
        <v>5</v>
      </c>
      <c r="I36" s="49">
        <f t="shared" si="4"/>
        <v>17</v>
      </c>
    </row>
    <row r="37" ht="14.45" customHeight="1" spans="1:9">
      <c r="A37" s="36" t="s">
        <v>103</v>
      </c>
      <c r="B37" s="92" t="s">
        <v>85</v>
      </c>
      <c r="C37" s="92" t="s">
        <v>74</v>
      </c>
      <c r="D37" s="92" t="s">
        <v>115</v>
      </c>
      <c r="E37" s="37" t="s">
        <v>116</v>
      </c>
      <c r="F37" s="37" t="s">
        <v>104</v>
      </c>
      <c r="G37" s="46">
        <v>5</v>
      </c>
      <c r="H37" s="46">
        <v>5</v>
      </c>
      <c r="I37" s="46">
        <v>17</v>
      </c>
    </row>
    <row r="38" ht="14.25" spans="1:9">
      <c r="A38" s="78" t="s">
        <v>117</v>
      </c>
      <c r="B38" s="79" t="s">
        <v>85</v>
      </c>
      <c r="C38" s="79" t="s">
        <v>74</v>
      </c>
      <c r="D38" s="79" t="s">
        <v>118</v>
      </c>
      <c r="E38" s="80"/>
      <c r="F38" s="81"/>
      <c r="G38" s="82">
        <f t="shared" ref="G38:I39" si="5">G39</f>
        <v>2336.93178</v>
      </c>
      <c r="H38" s="82">
        <f t="shared" si="5"/>
        <v>1654.7</v>
      </c>
      <c r="I38" s="82">
        <f t="shared" si="5"/>
        <v>1654.7</v>
      </c>
    </row>
    <row r="39" ht="15.6" customHeight="1" spans="1:23">
      <c r="A39" s="83" t="s">
        <v>89</v>
      </c>
      <c r="B39" s="84" t="s">
        <v>85</v>
      </c>
      <c r="C39" s="84" t="s">
        <v>74</v>
      </c>
      <c r="D39" s="84" t="s">
        <v>118</v>
      </c>
      <c r="E39" s="85" t="s">
        <v>90</v>
      </c>
      <c r="F39" s="85"/>
      <c r="G39" s="86">
        <f t="shared" si="5"/>
        <v>2336.93178</v>
      </c>
      <c r="H39" s="86">
        <f t="shared" si="5"/>
        <v>1654.7</v>
      </c>
      <c r="I39" s="86">
        <f t="shared" si="5"/>
        <v>1654.7</v>
      </c>
      <c r="J39" s="45"/>
      <c r="K39" s="45"/>
      <c r="L39" s="45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2"/>
    </row>
    <row r="40" ht="30" spans="1:23">
      <c r="A40" s="87" t="s">
        <v>91</v>
      </c>
      <c r="B40" s="88" t="s">
        <v>85</v>
      </c>
      <c r="C40" s="88" t="s">
        <v>74</v>
      </c>
      <c r="D40" s="88" t="s">
        <v>118</v>
      </c>
      <c r="E40" s="89" t="s">
        <v>92</v>
      </c>
      <c r="F40" s="89"/>
      <c r="G40" s="90">
        <f>G41+G43</f>
        <v>2336.93178</v>
      </c>
      <c r="H40" s="90">
        <f>H41+H43</f>
        <v>1654.7</v>
      </c>
      <c r="I40" s="90">
        <f>I41+I43</f>
        <v>1654.7</v>
      </c>
      <c r="J40" s="45"/>
      <c r="K40" s="45"/>
      <c r="L40" s="45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3"/>
    </row>
    <row r="41" ht="111" customHeight="1" spans="1:9">
      <c r="A41" s="47" t="s">
        <v>119</v>
      </c>
      <c r="B41" s="91" t="s">
        <v>85</v>
      </c>
      <c r="C41" s="91" t="s">
        <v>74</v>
      </c>
      <c r="D41" s="48">
        <v>13</v>
      </c>
      <c r="E41" s="48" t="s">
        <v>120</v>
      </c>
      <c r="F41" s="48"/>
      <c r="G41" s="49">
        <f>G42</f>
        <v>0.8</v>
      </c>
      <c r="H41" s="49">
        <f>H42</f>
        <v>0.8</v>
      </c>
      <c r="I41" s="49">
        <f>I42</f>
        <v>0.8</v>
      </c>
    </row>
    <row r="42" ht="30" spans="1:9">
      <c r="A42" s="36" t="s">
        <v>101</v>
      </c>
      <c r="B42" s="92" t="s">
        <v>85</v>
      </c>
      <c r="C42" s="92" t="s">
        <v>74</v>
      </c>
      <c r="D42" s="92" t="s">
        <v>118</v>
      </c>
      <c r="E42" s="52" t="s">
        <v>120</v>
      </c>
      <c r="F42" s="37" t="s">
        <v>102</v>
      </c>
      <c r="G42" s="46">
        <v>0.8</v>
      </c>
      <c r="H42" s="46">
        <v>0.8</v>
      </c>
      <c r="I42" s="46">
        <v>0.8</v>
      </c>
    </row>
    <row r="43" ht="45" spans="1:9">
      <c r="A43" s="47" t="s">
        <v>121</v>
      </c>
      <c r="B43" s="91" t="s">
        <v>85</v>
      </c>
      <c r="C43" s="91" t="s">
        <v>74</v>
      </c>
      <c r="D43" s="48">
        <v>13</v>
      </c>
      <c r="E43" s="48" t="s">
        <v>122</v>
      </c>
      <c r="F43" s="48"/>
      <c r="G43" s="49">
        <f>SUM(G44:G45)</f>
        <v>2336.13178</v>
      </c>
      <c r="H43" s="49">
        <f>SUM(H44:H45)</f>
        <v>1653.9</v>
      </c>
      <c r="I43" s="49">
        <f>SUM(I44:I45)</f>
        <v>1653.9</v>
      </c>
    </row>
    <row r="44" ht="90" spans="1:9">
      <c r="A44" s="36" t="s">
        <v>95</v>
      </c>
      <c r="B44" s="92" t="s">
        <v>85</v>
      </c>
      <c r="C44" s="92" t="s">
        <v>74</v>
      </c>
      <c r="D44" s="92" t="s">
        <v>118</v>
      </c>
      <c r="E44" s="37" t="s">
        <v>122</v>
      </c>
      <c r="F44" s="37" t="s">
        <v>96</v>
      </c>
      <c r="G44" s="46">
        <v>1653.9</v>
      </c>
      <c r="H44" s="46">
        <v>1653.9</v>
      </c>
      <c r="I44" s="46">
        <v>1653.9</v>
      </c>
    </row>
    <row r="45" ht="18" customHeight="1" spans="1:9">
      <c r="A45" s="36" t="s">
        <v>103</v>
      </c>
      <c r="B45" s="92" t="s">
        <v>85</v>
      </c>
      <c r="C45" s="92" t="s">
        <v>74</v>
      </c>
      <c r="D45" s="92" t="s">
        <v>118</v>
      </c>
      <c r="E45" s="37" t="s">
        <v>122</v>
      </c>
      <c r="F45" s="37" t="s">
        <v>104</v>
      </c>
      <c r="G45" s="46">
        <v>682.23178</v>
      </c>
      <c r="H45" s="46">
        <v>0</v>
      </c>
      <c r="I45" s="46">
        <v>0</v>
      </c>
    </row>
    <row r="46" ht="14.25" spans="1:9">
      <c r="A46" s="73" t="s">
        <v>123</v>
      </c>
      <c r="B46" s="74" t="s">
        <v>85</v>
      </c>
      <c r="C46" s="74" t="s">
        <v>88</v>
      </c>
      <c r="D46" s="74" t="s">
        <v>77</v>
      </c>
      <c r="E46" s="75"/>
      <c r="F46" s="76"/>
      <c r="G46" s="77">
        <f>G47</f>
        <v>137</v>
      </c>
      <c r="H46" s="77">
        <f t="shared" ref="H46:I49" si="6">H47</f>
        <v>141.8</v>
      </c>
      <c r="I46" s="77">
        <f t="shared" si="6"/>
        <v>147.1</v>
      </c>
    </row>
    <row r="47" ht="28.5" spans="1:9">
      <c r="A47" s="78" t="s">
        <v>124</v>
      </c>
      <c r="B47" s="79" t="s">
        <v>85</v>
      </c>
      <c r="C47" s="79" t="s">
        <v>88</v>
      </c>
      <c r="D47" s="79" t="s">
        <v>125</v>
      </c>
      <c r="E47" s="80"/>
      <c r="F47" s="81"/>
      <c r="G47" s="82">
        <f>G48</f>
        <v>137</v>
      </c>
      <c r="H47" s="82">
        <f t="shared" si="6"/>
        <v>141.8</v>
      </c>
      <c r="I47" s="82">
        <f t="shared" si="6"/>
        <v>147.1</v>
      </c>
    </row>
    <row r="48" ht="15.75" spans="1:23">
      <c r="A48" s="83" t="s">
        <v>89</v>
      </c>
      <c r="B48" s="84" t="s">
        <v>85</v>
      </c>
      <c r="C48" s="84" t="s">
        <v>88</v>
      </c>
      <c r="D48" s="84" t="s">
        <v>125</v>
      </c>
      <c r="E48" s="85" t="s">
        <v>90</v>
      </c>
      <c r="F48" s="85"/>
      <c r="G48" s="86">
        <f>G49</f>
        <v>137</v>
      </c>
      <c r="H48" s="86">
        <f t="shared" si="6"/>
        <v>141.8</v>
      </c>
      <c r="I48" s="86">
        <f t="shared" si="6"/>
        <v>147.1</v>
      </c>
      <c r="J48" s="45"/>
      <c r="K48" s="45"/>
      <c r="L48" s="45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2"/>
    </row>
    <row r="49" ht="30" spans="1:23">
      <c r="A49" s="87" t="s">
        <v>91</v>
      </c>
      <c r="B49" s="88" t="s">
        <v>85</v>
      </c>
      <c r="C49" s="88" t="s">
        <v>88</v>
      </c>
      <c r="D49" s="88" t="s">
        <v>125</v>
      </c>
      <c r="E49" s="89" t="s">
        <v>92</v>
      </c>
      <c r="F49" s="89"/>
      <c r="G49" s="90">
        <f>G50</f>
        <v>137</v>
      </c>
      <c r="H49" s="90">
        <f t="shared" si="6"/>
        <v>141.8</v>
      </c>
      <c r="I49" s="90">
        <f t="shared" si="6"/>
        <v>147.1</v>
      </c>
      <c r="J49" s="45"/>
      <c r="K49" s="45"/>
      <c r="L49" s="45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3"/>
    </row>
    <row r="50" ht="45" spans="1:9">
      <c r="A50" s="47" t="s">
        <v>126</v>
      </c>
      <c r="B50" s="91" t="s">
        <v>85</v>
      </c>
      <c r="C50" s="91" t="s">
        <v>88</v>
      </c>
      <c r="D50" s="48">
        <v>3</v>
      </c>
      <c r="E50" s="48" t="s">
        <v>127</v>
      </c>
      <c r="F50" s="48"/>
      <c r="G50" s="49">
        <f>SUM(G51:G52)</f>
        <v>137</v>
      </c>
      <c r="H50" s="49">
        <f>SUM(H51:H52)</f>
        <v>141.8</v>
      </c>
      <c r="I50" s="49">
        <f>SUM(I51:I52)</f>
        <v>147.1</v>
      </c>
    </row>
    <row r="51" ht="90" spans="1:9">
      <c r="A51" s="36" t="s">
        <v>95</v>
      </c>
      <c r="B51" s="92" t="s">
        <v>85</v>
      </c>
      <c r="C51" s="92" t="s">
        <v>88</v>
      </c>
      <c r="D51" s="92" t="s">
        <v>125</v>
      </c>
      <c r="E51" s="37" t="s">
        <v>127</v>
      </c>
      <c r="F51" s="37" t="s">
        <v>96</v>
      </c>
      <c r="G51" s="46">
        <v>137</v>
      </c>
      <c r="H51" s="46">
        <v>141.8</v>
      </c>
      <c r="I51" s="46">
        <v>147.1</v>
      </c>
    </row>
    <row r="52" ht="30" spans="1:9">
      <c r="A52" s="36" t="s">
        <v>101</v>
      </c>
      <c r="B52" s="92" t="s">
        <v>85</v>
      </c>
      <c r="C52" s="92" t="s">
        <v>88</v>
      </c>
      <c r="D52" s="92" t="s">
        <v>125</v>
      </c>
      <c r="E52" s="37" t="s">
        <v>127</v>
      </c>
      <c r="F52" s="37" t="s">
        <v>102</v>
      </c>
      <c r="G52" s="46">
        <v>0</v>
      </c>
      <c r="H52" s="46">
        <v>0</v>
      </c>
      <c r="I52" s="46">
        <v>0</v>
      </c>
    </row>
    <row r="53" ht="28.5" spans="1:9">
      <c r="A53" s="73" t="s">
        <v>128</v>
      </c>
      <c r="B53" s="74" t="s">
        <v>85</v>
      </c>
      <c r="C53" s="74" t="s">
        <v>125</v>
      </c>
      <c r="D53" s="74" t="s">
        <v>77</v>
      </c>
      <c r="E53" s="75"/>
      <c r="F53" s="76"/>
      <c r="G53" s="77">
        <f>G54</f>
        <v>2</v>
      </c>
      <c r="H53" s="77">
        <f>H54</f>
        <v>2</v>
      </c>
      <c r="I53" s="77">
        <f>I54</f>
        <v>2</v>
      </c>
    </row>
    <row r="54" ht="14.25" spans="1:9">
      <c r="A54" s="78" t="s">
        <v>129</v>
      </c>
      <c r="B54" s="79" t="s">
        <v>85</v>
      </c>
      <c r="C54" s="79" t="s">
        <v>125</v>
      </c>
      <c r="D54" s="79" t="s">
        <v>76</v>
      </c>
      <c r="E54" s="80"/>
      <c r="F54" s="81"/>
      <c r="G54" s="82">
        <f t="shared" ref="G54:I56" si="7">G55</f>
        <v>2</v>
      </c>
      <c r="H54" s="82">
        <f t="shared" si="7"/>
        <v>2</v>
      </c>
      <c r="I54" s="82">
        <f t="shared" si="7"/>
        <v>2</v>
      </c>
    </row>
    <row r="55" ht="61.5" customHeight="1" spans="1:9">
      <c r="A55" s="93" t="s">
        <v>130</v>
      </c>
      <c r="B55" s="94" t="s">
        <v>85</v>
      </c>
      <c r="C55" s="94" t="s">
        <v>125</v>
      </c>
      <c r="D55" s="29" t="s">
        <v>76</v>
      </c>
      <c r="E55" s="29" t="s">
        <v>131</v>
      </c>
      <c r="F55" s="30"/>
      <c r="G55" s="43">
        <f>G56</f>
        <v>2</v>
      </c>
      <c r="H55" s="43">
        <f t="shared" si="7"/>
        <v>2</v>
      </c>
      <c r="I55" s="43">
        <f t="shared" si="7"/>
        <v>2</v>
      </c>
    </row>
    <row r="56" ht="42.6" customHeight="1" spans="1:9">
      <c r="A56" s="95" t="s">
        <v>132</v>
      </c>
      <c r="B56" s="96" t="s">
        <v>85</v>
      </c>
      <c r="C56" s="96" t="s">
        <v>125</v>
      </c>
      <c r="D56" s="33" t="s">
        <v>76</v>
      </c>
      <c r="E56" s="33" t="s">
        <v>133</v>
      </c>
      <c r="F56" s="34"/>
      <c r="G56" s="44">
        <f>G57</f>
        <v>2</v>
      </c>
      <c r="H56" s="44">
        <f t="shared" si="7"/>
        <v>2</v>
      </c>
      <c r="I56" s="44">
        <f t="shared" si="7"/>
        <v>2</v>
      </c>
    </row>
    <row r="57" ht="30" spans="1:9">
      <c r="A57" s="36" t="s">
        <v>101</v>
      </c>
      <c r="B57" s="92" t="s">
        <v>85</v>
      </c>
      <c r="C57" s="92" t="s">
        <v>125</v>
      </c>
      <c r="D57" s="92" t="s">
        <v>76</v>
      </c>
      <c r="E57" s="37" t="s">
        <v>133</v>
      </c>
      <c r="F57" s="37" t="s">
        <v>102</v>
      </c>
      <c r="G57" s="46">
        <v>2</v>
      </c>
      <c r="H57" s="46">
        <v>2</v>
      </c>
      <c r="I57" s="46">
        <v>2</v>
      </c>
    </row>
    <row r="58" ht="14.25" spans="1:9">
      <c r="A58" s="73" t="s">
        <v>134</v>
      </c>
      <c r="B58" s="74" t="s">
        <v>85</v>
      </c>
      <c r="C58" s="74" t="s">
        <v>135</v>
      </c>
      <c r="D58" s="74" t="s">
        <v>77</v>
      </c>
      <c r="E58" s="75"/>
      <c r="F58" s="76"/>
      <c r="G58" s="77">
        <f t="shared" ref="G58:I59" si="8">G59</f>
        <v>20</v>
      </c>
      <c r="H58" s="77">
        <f t="shared" si="8"/>
        <v>20</v>
      </c>
      <c r="I58" s="77">
        <f t="shared" si="8"/>
        <v>20</v>
      </c>
    </row>
    <row r="59" ht="14.25" spans="1:9">
      <c r="A59" s="78" t="s">
        <v>134</v>
      </c>
      <c r="B59" s="79" t="s">
        <v>85</v>
      </c>
      <c r="C59" s="79" t="s">
        <v>135</v>
      </c>
      <c r="D59" s="79" t="s">
        <v>88</v>
      </c>
      <c r="E59" s="80"/>
      <c r="F59" s="81"/>
      <c r="G59" s="82">
        <f t="shared" si="8"/>
        <v>20</v>
      </c>
      <c r="H59" s="82">
        <f t="shared" si="8"/>
        <v>20</v>
      </c>
      <c r="I59" s="82">
        <f t="shared" si="8"/>
        <v>20</v>
      </c>
    </row>
    <row r="60" ht="71.25" spans="1:9">
      <c r="A60" s="93" t="s">
        <v>136</v>
      </c>
      <c r="B60" s="94" t="s">
        <v>85</v>
      </c>
      <c r="C60" s="94" t="s">
        <v>135</v>
      </c>
      <c r="D60" s="29" t="s">
        <v>88</v>
      </c>
      <c r="E60" s="29" t="s">
        <v>137</v>
      </c>
      <c r="F60" s="30"/>
      <c r="G60" s="43">
        <f t="shared" ref="G60:I61" si="9">G61</f>
        <v>20</v>
      </c>
      <c r="H60" s="43">
        <f t="shared" si="9"/>
        <v>20</v>
      </c>
      <c r="I60" s="43">
        <f t="shared" si="9"/>
        <v>20</v>
      </c>
    </row>
    <row r="61" ht="45" spans="1:9">
      <c r="A61" s="95" t="s">
        <v>138</v>
      </c>
      <c r="B61" s="96" t="s">
        <v>85</v>
      </c>
      <c r="C61" s="96" t="s">
        <v>135</v>
      </c>
      <c r="D61" s="33" t="s">
        <v>88</v>
      </c>
      <c r="E61" s="33" t="s">
        <v>139</v>
      </c>
      <c r="F61" s="34"/>
      <c r="G61" s="44">
        <f t="shared" si="9"/>
        <v>20</v>
      </c>
      <c r="H61" s="44">
        <f t="shared" si="9"/>
        <v>20</v>
      </c>
      <c r="I61" s="44">
        <f t="shared" si="9"/>
        <v>20</v>
      </c>
    </row>
    <row r="62" ht="30" spans="1:9">
      <c r="A62" s="36" t="s">
        <v>101</v>
      </c>
      <c r="B62" s="92" t="s">
        <v>85</v>
      </c>
      <c r="C62" s="92" t="s">
        <v>135</v>
      </c>
      <c r="D62" s="92" t="s">
        <v>88</v>
      </c>
      <c r="E62" s="37" t="s">
        <v>139</v>
      </c>
      <c r="F62" s="37" t="s">
        <v>102</v>
      </c>
      <c r="G62" s="46">
        <v>20</v>
      </c>
      <c r="H62" s="46">
        <v>20</v>
      </c>
      <c r="I62" s="46">
        <v>20</v>
      </c>
    </row>
    <row r="63" ht="14.25" spans="1:9">
      <c r="A63" s="73" t="s">
        <v>140</v>
      </c>
      <c r="B63" s="74" t="s">
        <v>85</v>
      </c>
      <c r="C63" s="74" t="s">
        <v>141</v>
      </c>
      <c r="D63" s="74" t="s">
        <v>77</v>
      </c>
      <c r="E63" s="75"/>
      <c r="F63" s="76"/>
      <c r="G63" s="77">
        <f t="shared" ref="G63:I66" si="10">G64</f>
        <v>1777.9</v>
      </c>
      <c r="H63" s="77">
        <f t="shared" si="10"/>
        <v>1608.16709</v>
      </c>
      <c r="I63" s="77">
        <f t="shared" si="10"/>
        <v>1436.44874</v>
      </c>
    </row>
    <row r="64" ht="14.25" spans="1:9">
      <c r="A64" s="78" t="s">
        <v>142</v>
      </c>
      <c r="B64" s="79" t="s">
        <v>85</v>
      </c>
      <c r="C64" s="79" t="s">
        <v>141</v>
      </c>
      <c r="D64" s="79" t="s">
        <v>74</v>
      </c>
      <c r="E64" s="80"/>
      <c r="F64" s="81"/>
      <c r="G64" s="82">
        <f>G65</f>
        <v>1777.9</v>
      </c>
      <c r="H64" s="82">
        <f t="shared" si="10"/>
        <v>1608.16709</v>
      </c>
      <c r="I64" s="82">
        <f t="shared" si="10"/>
        <v>1436.44874</v>
      </c>
    </row>
    <row r="65" ht="17.45" customHeight="1" spans="1:23">
      <c r="A65" s="83" t="s">
        <v>89</v>
      </c>
      <c r="B65" s="84" t="s">
        <v>85</v>
      </c>
      <c r="C65" s="84" t="s">
        <v>141</v>
      </c>
      <c r="D65" s="84" t="s">
        <v>74</v>
      </c>
      <c r="E65" s="85" t="s">
        <v>90</v>
      </c>
      <c r="F65" s="85"/>
      <c r="G65" s="86">
        <f>G66</f>
        <v>1777.9</v>
      </c>
      <c r="H65" s="86">
        <f t="shared" si="10"/>
        <v>1608.16709</v>
      </c>
      <c r="I65" s="86">
        <f t="shared" si="10"/>
        <v>1436.44874</v>
      </c>
      <c r="J65" s="45"/>
      <c r="K65" s="45"/>
      <c r="L65" s="45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2"/>
    </row>
    <row r="66" ht="30" spans="1:23">
      <c r="A66" s="87" t="s">
        <v>91</v>
      </c>
      <c r="B66" s="88" t="s">
        <v>85</v>
      </c>
      <c r="C66" s="88" t="s">
        <v>141</v>
      </c>
      <c r="D66" s="88" t="s">
        <v>74</v>
      </c>
      <c r="E66" s="89" t="s">
        <v>92</v>
      </c>
      <c r="F66" s="89"/>
      <c r="G66" s="90">
        <f>G67</f>
        <v>1777.9</v>
      </c>
      <c r="H66" s="90">
        <f t="shared" si="10"/>
        <v>1608.16709</v>
      </c>
      <c r="I66" s="90">
        <f t="shared" si="10"/>
        <v>1436.44874</v>
      </c>
      <c r="J66" s="45"/>
      <c r="K66" s="45"/>
      <c r="L66" s="45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3"/>
    </row>
    <row r="67" ht="30" spans="1:9">
      <c r="A67" s="47" t="s">
        <v>143</v>
      </c>
      <c r="B67" s="91" t="s">
        <v>85</v>
      </c>
      <c r="C67" s="91" t="s">
        <v>141</v>
      </c>
      <c r="D67" s="91" t="s">
        <v>74</v>
      </c>
      <c r="E67" s="48" t="s">
        <v>144</v>
      </c>
      <c r="F67" s="48"/>
      <c r="G67" s="49">
        <f>SUM(G68:G70)</f>
        <v>1777.9</v>
      </c>
      <c r="H67" s="49">
        <f>SUM(H68:H70)</f>
        <v>1608.16709</v>
      </c>
      <c r="I67" s="49">
        <f>SUM(I68:I70)</f>
        <v>1436.44874</v>
      </c>
    </row>
    <row r="68" ht="90" spans="1:9">
      <c r="A68" s="36" t="s">
        <v>95</v>
      </c>
      <c r="B68" s="92" t="s">
        <v>85</v>
      </c>
      <c r="C68" s="92" t="s">
        <v>141</v>
      </c>
      <c r="D68" s="92" t="s">
        <v>74</v>
      </c>
      <c r="E68" s="37" t="s">
        <v>144</v>
      </c>
      <c r="F68" s="37" t="s">
        <v>96</v>
      </c>
      <c r="G68" s="46">
        <v>1777.9</v>
      </c>
      <c r="H68" s="46">
        <v>1608.16709</v>
      </c>
      <c r="I68" s="46">
        <v>1436.44874</v>
      </c>
    </row>
    <row r="69" ht="30" spans="1:9">
      <c r="A69" s="36" t="s">
        <v>101</v>
      </c>
      <c r="B69" s="92" t="s">
        <v>85</v>
      </c>
      <c r="C69" s="92" t="s">
        <v>141</v>
      </c>
      <c r="D69" s="92" t="s">
        <v>74</v>
      </c>
      <c r="E69" s="37" t="s">
        <v>144</v>
      </c>
      <c r="F69" s="37" t="s">
        <v>102</v>
      </c>
      <c r="G69" s="46">
        <v>0</v>
      </c>
      <c r="H69" s="46">
        <v>0</v>
      </c>
      <c r="I69" s="46">
        <v>0</v>
      </c>
    </row>
    <row r="70" ht="15.6" customHeight="1" spans="1:9">
      <c r="A70" s="36" t="s">
        <v>103</v>
      </c>
      <c r="B70" s="92" t="s">
        <v>85</v>
      </c>
      <c r="C70" s="92" t="s">
        <v>141</v>
      </c>
      <c r="D70" s="92" t="s">
        <v>74</v>
      </c>
      <c r="E70" s="37" t="s">
        <v>144</v>
      </c>
      <c r="F70" s="37" t="s">
        <v>104</v>
      </c>
      <c r="G70" s="46">
        <v>0</v>
      </c>
      <c r="H70" s="46">
        <v>0</v>
      </c>
      <c r="I70" s="46">
        <v>0</v>
      </c>
    </row>
    <row r="71" ht="15.6" customHeight="1" spans="1:9">
      <c r="A71" s="73" t="s">
        <v>145</v>
      </c>
      <c r="B71" s="74" t="s">
        <v>85</v>
      </c>
      <c r="C71" s="74" t="s">
        <v>76</v>
      </c>
      <c r="D71" s="74" t="s">
        <v>77</v>
      </c>
      <c r="E71" s="75"/>
      <c r="F71" s="76"/>
      <c r="G71" s="77">
        <f t="shared" ref="G71:I75" si="11">G72</f>
        <v>228.45</v>
      </c>
      <c r="H71" s="77">
        <f t="shared" si="11"/>
        <v>182.8</v>
      </c>
      <c r="I71" s="77">
        <f t="shared" si="11"/>
        <v>182.8</v>
      </c>
    </row>
    <row r="72" ht="15.6" customHeight="1" spans="1:9">
      <c r="A72" s="78" t="s">
        <v>146</v>
      </c>
      <c r="B72" s="79" t="s">
        <v>85</v>
      </c>
      <c r="C72" s="79" t="s">
        <v>76</v>
      </c>
      <c r="D72" s="79" t="s">
        <v>74</v>
      </c>
      <c r="E72" s="80"/>
      <c r="F72" s="81"/>
      <c r="G72" s="82">
        <f>G73</f>
        <v>228.45</v>
      </c>
      <c r="H72" s="82">
        <f t="shared" si="11"/>
        <v>182.8</v>
      </c>
      <c r="I72" s="82">
        <f t="shared" si="11"/>
        <v>182.8</v>
      </c>
    </row>
    <row r="73" ht="15.6" customHeight="1" spans="1:9">
      <c r="A73" s="83" t="s">
        <v>89</v>
      </c>
      <c r="B73" s="84" t="s">
        <v>85</v>
      </c>
      <c r="C73" s="84" t="s">
        <v>76</v>
      </c>
      <c r="D73" s="84" t="s">
        <v>74</v>
      </c>
      <c r="E73" s="85" t="s">
        <v>90</v>
      </c>
      <c r="F73" s="85"/>
      <c r="G73" s="86">
        <f>G74</f>
        <v>228.45</v>
      </c>
      <c r="H73" s="86">
        <f t="shared" si="11"/>
        <v>182.8</v>
      </c>
      <c r="I73" s="86">
        <f t="shared" si="11"/>
        <v>182.8</v>
      </c>
    </row>
    <row r="74" ht="15.6" customHeight="1" spans="1:9">
      <c r="A74" s="87" t="s">
        <v>91</v>
      </c>
      <c r="B74" s="88" t="s">
        <v>85</v>
      </c>
      <c r="C74" s="88" t="s">
        <v>76</v>
      </c>
      <c r="D74" s="88" t="s">
        <v>74</v>
      </c>
      <c r="E74" s="89" t="s">
        <v>92</v>
      </c>
      <c r="F74" s="89"/>
      <c r="G74" s="90">
        <f>G75</f>
        <v>228.45</v>
      </c>
      <c r="H74" s="90">
        <f t="shared" si="11"/>
        <v>182.8</v>
      </c>
      <c r="I74" s="90">
        <f t="shared" si="11"/>
        <v>182.8</v>
      </c>
    </row>
    <row r="75" ht="15.6" customHeight="1" spans="1:9">
      <c r="A75" s="47" t="s">
        <v>147</v>
      </c>
      <c r="B75" s="91" t="s">
        <v>85</v>
      </c>
      <c r="C75" s="91" t="s">
        <v>76</v>
      </c>
      <c r="D75" s="91" t="s">
        <v>74</v>
      </c>
      <c r="E75" s="48" t="s">
        <v>148</v>
      </c>
      <c r="F75" s="48"/>
      <c r="G75" s="49">
        <f>G76</f>
        <v>228.45</v>
      </c>
      <c r="H75" s="49">
        <f t="shared" si="11"/>
        <v>182.8</v>
      </c>
      <c r="I75" s="49">
        <f t="shared" si="11"/>
        <v>182.8</v>
      </c>
    </row>
    <row r="76" ht="15.6" customHeight="1" spans="1:9">
      <c r="A76" s="36" t="s">
        <v>149</v>
      </c>
      <c r="B76" s="92" t="s">
        <v>85</v>
      </c>
      <c r="C76" s="92" t="s">
        <v>76</v>
      </c>
      <c r="D76" s="92" t="s">
        <v>74</v>
      </c>
      <c r="E76" s="37" t="s">
        <v>148</v>
      </c>
      <c r="F76" s="37">
        <v>300</v>
      </c>
      <c r="G76" s="46">
        <v>228.45</v>
      </c>
      <c r="H76" s="46">
        <v>182.8</v>
      </c>
      <c r="I76" s="46">
        <v>182.8</v>
      </c>
    </row>
    <row r="77" ht="15.75" spans="1:9">
      <c r="A77" s="54" t="s">
        <v>78</v>
      </c>
      <c r="B77" s="40"/>
      <c r="C77" s="40"/>
      <c r="D77" s="40"/>
      <c r="E77" s="40"/>
      <c r="F77" s="40"/>
      <c r="G77" s="101">
        <f>SUM(G63,G58,G53,G46,G10,G28,G71)</f>
        <v>6887.48178</v>
      </c>
      <c r="H77" s="101">
        <f>SUM(H63,H58,H53,H46,H10,H28,H71)</f>
        <v>6762.18354</v>
      </c>
      <c r="I77" s="101">
        <f>SUM(I63,I58,I53,I46,I10,I28,I71)</f>
        <v>6635.47385</v>
      </c>
    </row>
    <row r="78" spans="1:9">
      <c r="A78" s="102"/>
      <c r="B78" s="24"/>
      <c r="C78" s="24"/>
      <c r="D78" s="24"/>
      <c r="E78" s="24"/>
      <c r="F78" s="24"/>
      <c r="G78" s="58"/>
      <c r="H78" s="58"/>
      <c r="I78" s="58"/>
    </row>
    <row r="79" spans="1:9">
      <c r="A79" s="102"/>
      <c r="B79" s="24"/>
      <c r="C79" s="24"/>
      <c r="D79" s="24"/>
      <c r="E79" s="24"/>
      <c r="F79" s="24"/>
      <c r="G79" s="24"/>
      <c r="H79" s="58"/>
      <c r="I79" s="58"/>
    </row>
  </sheetData>
  <mergeCells count="5">
    <mergeCell ref="E1:I1"/>
    <mergeCell ref="E2:I2"/>
    <mergeCell ref="E3:I3"/>
    <mergeCell ref="A5:I5"/>
    <mergeCell ref="A6:G6"/>
  </mergeCells>
  <pageMargins left="0.708661417322835" right="0.708661417322835" top="0.748031496062992" bottom="0.748031496062992" header="0.31496062992126" footer="0.31496062992126"/>
  <pageSetup paperSize="9" scale="7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6"/>
  <sheetViews>
    <sheetView topLeftCell="A28" workbookViewId="0">
      <selection activeCell="B1" sqref="B1:F1"/>
    </sheetView>
  </sheetViews>
  <sheetFormatPr defaultColWidth="9" defaultRowHeight="11.25"/>
  <cols>
    <col min="1" max="1" width="51.5" style="15" customWidth="1"/>
    <col min="2" max="2" width="16.5" style="16" customWidth="1"/>
    <col min="3" max="3" width="8.16666666666667" style="16" customWidth="1"/>
    <col min="4" max="4" width="16.6666666666667" style="16" customWidth="1"/>
    <col min="5" max="5" width="16.8333333333333" style="16" customWidth="1"/>
    <col min="6" max="6" width="17.1666666666667" style="16" customWidth="1"/>
    <col min="7" max="43" width="9.16666666666667" style="1" customWidth="1"/>
  </cols>
  <sheetData>
    <row r="1" s="1" customFormat="1" ht="15.6" customHeight="1" spans="1:46">
      <c r="A1" s="17"/>
      <c r="B1" s="4" t="s">
        <v>150</v>
      </c>
      <c r="C1" s="4"/>
      <c r="D1" s="4"/>
      <c r="E1" s="4"/>
      <c r="F1" s="4"/>
      <c r="AR1"/>
      <c r="AS1"/>
      <c r="AT1"/>
    </row>
    <row r="2" s="1" customFormat="1" ht="15.6" customHeight="1" spans="1:46">
      <c r="A2" s="18"/>
      <c r="B2" s="6" t="s">
        <v>1</v>
      </c>
      <c r="C2" s="6"/>
      <c r="D2" s="6"/>
      <c r="E2" s="6"/>
      <c r="F2" s="6"/>
      <c r="AR2"/>
      <c r="AS2"/>
      <c r="AT2"/>
    </row>
    <row r="3" s="1" customFormat="1" ht="15.6" customHeight="1" spans="1:46">
      <c r="A3" s="18"/>
      <c r="B3" s="6" t="s">
        <v>2</v>
      </c>
      <c r="C3" s="6"/>
      <c r="D3" s="6"/>
      <c r="E3" s="6"/>
      <c r="F3" s="6"/>
      <c r="AR3"/>
      <c r="AS3"/>
      <c r="AT3"/>
    </row>
    <row r="4" s="1" customFormat="1" ht="12.75" spans="1:46">
      <c r="A4" s="19"/>
      <c r="B4" s="20"/>
      <c r="C4" s="20"/>
      <c r="D4" s="20"/>
      <c r="E4" s="20"/>
      <c r="F4" s="20"/>
      <c r="AR4"/>
      <c r="AS4"/>
      <c r="AT4"/>
    </row>
    <row r="5" s="1" customFormat="1" ht="59.45" customHeight="1" spans="1:46">
      <c r="A5" s="21" t="s">
        <v>151</v>
      </c>
      <c r="B5" s="21"/>
      <c r="C5" s="21"/>
      <c r="D5" s="21"/>
      <c r="E5" s="21"/>
      <c r="F5" s="21"/>
      <c r="AR5"/>
      <c r="AS5"/>
      <c r="AT5"/>
    </row>
    <row r="6" s="1" customFormat="1" ht="24" customHeight="1" spans="1:256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s="1" customFormat="1" ht="20.25" spans="1:46">
      <c r="A7" s="42"/>
      <c r="B7" s="42"/>
      <c r="C7" s="42"/>
      <c r="D7" s="42"/>
      <c r="E7" s="24"/>
      <c r="F7" s="20" t="s">
        <v>4</v>
      </c>
      <c r="AR7"/>
      <c r="AS7"/>
      <c r="AT7"/>
    </row>
    <row r="8" s="1" customFormat="1" ht="14.25" spans="1:6">
      <c r="A8" s="25"/>
      <c r="B8" s="26" t="s">
        <v>82</v>
      </c>
      <c r="C8" s="26" t="s">
        <v>83</v>
      </c>
      <c r="D8" s="27" t="s">
        <v>70</v>
      </c>
      <c r="E8" s="27" t="s">
        <v>71</v>
      </c>
      <c r="F8" s="27" t="s">
        <v>72</v>
      </c>
    </row>
    <row r="9" s="1" customFormat="1" ht="69" customHeight="1" spans="1:6">
      <c r="A9" s="28" t="str">
        <f>'прил 4'!A55</f>
        <v>Муниципальная программа "По вопросам обеспечения пожарной безопасности на территории Огоджинского сельсовета 2020-2022г."</v>
      </c>
      <c r="B9" s="29" t="s">
        <v>131</v>
      </c>
      <c r="C9" s="30" t="s">
        <v>152</v>
      </c>
      <c r="D9" s="43">
        <f>'прил 4'!G55</f>
        <v>2</v>
      </c>
      <c r="E9" s="43">
        <f>'прил 4'!H55</f>
        <v>2</v>
      </c>
      <c r="F9" s="43">
        <f>'прил 4'!I55</f>
        <v>2</v>
      </c>
    </row>
    <row r="10" ht="45" spans="1:20">
      <c r="A10" s="32" t="str">
        <f>'прил 4'!A56</f>
        <v>Основное мероприятие 4 Приобретение горюче-смазочных материалов для скашивания травы на территории поселения  </v>
      </c>
      <c r="B10" s="33" t="str">
        <f>'прил 4'!E56</f>
        <v>09 1 01 10199</v>
      </c>
      <c r="C10" s="34">
        <f>'прил 4'!F56</f>
        <v>0</v>
      </c>
      <c r="D10" s="44">
        <f>D11</f>
        <v>2</v>
      </c>
      <c r="E10" s="44">
        <f>E11</f>
        <v>2</v>
      </c>
      <c r="F10" s="44">
        <f>F11</f>
        <v>2</v>
      </c>
      <c r="G10" s="45"/>
      <c r="H10" s="45"/>
      <c r="I10" s="45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2"/>
    </row>
    <row r="11" ht="30" spans="1:20">
      <c r="A11" s="36" t="str">
        <f>'прил 4'!A57</f>
        <v>Закупка товаров, работ и услуг для государственных (муниципальных) нужд</v>
      </c>
      <c r="B11" s="37" t="str">
        <f>'прил 4'!E57</f>
        <v>09 1 01 10199</v>
      </c>
      <c r="C11" s="37" t="str">
        <f>'прил 4'!F57</f>
        <v>200</v>
      </c>
      <c r="D11" s="46">
        <f>'прил 4'!G57</f>
        <v>2</v>
      </c>
      <c r="E11" s="46">
        <f>'прил 4'!H57</f>
        <v>2</v>
      </c>
      <c r="F11" s="46">
        <f>'прил 4'!I57</f>
        <v>2</v>
      </c>
      <c r="G11" s="45"/>
      <c r="H11" s="45"/>
      <c r="I11" s="45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3"/>
    </row>
    <row r="12" ht="71.25" spans="1:6">
      <c r="A12" s="28" t="str">
        <f>'прил 4'!A60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29" t="str">
        <f>'прил 4'!E60</f>
        <v>01 0 00 00000</v>
      </c>
      <c r="C12" s="30">
        <f>'прил 4'!F60</f>
        <v>0</v>
      </c>
      <c r="D12" s="43">
        <f>'прил 4'!G60</f>
        <v>20</v>
      </c>
      <c r="E12" s="43">
        <f>'прил 4'!H60</f>
        <v>20</v>
      </c>
      <c r="F12" s="43">
        <f>'прил 4'!I60</f>
        <v>20</v>
      </c>
    </row>
    <row r="13" ht="45" spans="1:6">
      <c r="A13" s="32" t="str">
        <f>'прил 4'!A61</f>
        <v>Основное мероприятие 1 Реформирование и модернизация жилищно-коммунального хозяйства</v>
      </c>
      <c r="B13" s="33" t="str">
        <f>'прил 4'!E61</f>
        <v>01 1 01 10190</v>
      </c>
      <c r="C13" s="34">
        <f>'прил 4'!F61</f>
        <v>0</v>
      </c>
      <c r="D13" s="44">
        <f>D14</f>
        <v>20</v>
      </c>
      <c r="E13" s="44">
        <f>E14</f>
        <v>20</v>
      </c>
      <c r="F13" s="44">
        <f>F14</f>
        <v>20</v>
      </c>
    </row>
    <row r="14" ht="30" spans="1:6">
      <c r="A14" s="36" t="str">
        <f>'прил 4'!A62</f>
        <v>Закупка товаров, работ и услуг для государственных (муниципальных) нужд</v>
      </c>
      <c r="B14" s="37" t="str">
        <f>'прил 4'!E62</f>
        <v>01 1 01 10190</v>
      </c>
      <c r="C14" s="37" t="str">
        <f>'прил 4'!F62</f>
        <v>200</v>
      </c>
      <c r="D14" s="46">
        <f>'прил 4'!G62</f>
        <v>20</v>
      </c>
      <c r="E14" s="46">
        <f>'прил 4'!H62</f>
        <v>20</v>
      </c>
      <c r="F14" s="46">
        <f>'прил 4'!I62</f>
        <v>20</v>
      </c>
    </row>
    <row r="15" ht="45" spans="1:6">
      <c r="A15" s="47" t="str">
        <f>'прил 4'!A50</f>
        <v>Осуществление первичного воинского учета на территориях, где отсутствуют военные комиссариаты</v>
      </c>
      <c r="B15" s="48" t="str">
        <f>'прил 4'!E50</f>
        <v>88 8 00 51180</v>
      </c>
      <c r="C15" s="48">
        <f>'прил 4'!F50</f>
        <v>0</v>
      </c>
      <c r="D15" s="49">
        <f>SUM(D16:D17)</f>
        <v>137</v>
      </c>
      <c r="E15" s="49">
        <f>SUM(E16:E17)</f>
        <v>141.8</v>
      </c>
      <c r="F15" s="49">
        <f>SUM(F16:F17)</f>
        <v>147.1</v>
      </c>
    </row>
    <row r="16" ht="90" spans="1:6">
      <c r="A16" s="36" t="str">
        <f>'прил 4'!A51</f>
        <v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6" s="37" t="str">
        <f>'прил 4'!E51</f>
        <v>88 8 00 51180</v>
      </c>
      <c r="C16" s="37" t="str">
        <f>'прил 4'!F51</f>
        <v>100</v>
      </c>
      <c r="D16" s="46">
        <f>'прил 4'!G51</f>
        <v>137</v>
      </c>
      <c r="E16" s="46">
        <f>'прил 4'!H51</f>
        <v>141.8</v>
      </c>
      <c r="F16" s="46">
        <f>'прил 4'!I51</f>
        <v>147.1</v>
      </c>
    </row>
    <row r="17" ht="30" spans="1:6">
      <c r="A17" s="36" t="str">
        <f>'прил 4'!A52</f>
        <v>Закупка товаров, работ и услуг для государственных (муниципальных) нужд</v>
      </c>
      <c r="B17" s="37" t="str">
        <f>'прил 4'!E52</f>
        <v>88 8 00 51180</v>
      </c>
      <c r="C17" s="37" t="str">
        <f>'прил 4'!F52</f>
        <v>200</v>
      </c>
      <c r="D17" s="46">
        <f>'прил 4'!G52</f>
        <v>0</v>
      </c>
      <c r="E17" s="46">
        <f>'прил 4'!H52</f>
        <v>0</v>
      </c>
      <c r="F17" s="46">
        <f>'прил 4'!I52</f>
        <v>0</v>
      </c>
    </row>
    <row r="18" ht="120" spans="1:6">
      <c r="A18" s="47" t="str">
        <f>'прил 4'!A41</f>
        <v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v>
      </c>
      <c r="B18" s="48" t="str">
        <f>'прил 4'!E41</f>
        <v>88 8 00 59300</v>
      </c>
      <c r="C18" s="48">
        <f>'прил 4'!F41</f>
        <v>0</v>
      </c>
      <c r="D18" s="49">
        <f>D19</f>
        <v>0.8</v>
      </c>
      <c r="E18" s="49">
        <f>E19</f>
        <v>0.8</v>
      </c>
      <c r="F18" s="49">
        <f>F19</f>
        <v>0.8</v>
      </c>
    </row>
    <row r="19" ht="30" spans="1:6">
      <c r="A19" s="36" t="str">
        <f>'прил 4'!A42</f>
        <v>Закупка товаров, работ и услуг для государственных (муниципальных) нужд</v>
      </c>
      <c r="B19" s="37" t="str">
        <f>'прил 4'!E42</f>
        <v>88 8 00 59300</v>
      </c>
      <c r="C19" s="37" t="str">
        <f>'прил 4'!F42</f>
        <v>200</v>
      </c>
      <c r="D19" s="46">
        <f>'прил 4'!G42</f>
        <v>0.8</v>
      </c>
      <c r="E19" s="46">
        <f>'прил 4'!H42</f>
        <v>0.8</v>
      </c>
      <c r="F19" s="46">
        <f>'прил 4'!I42</f>
        <v>0.8</v>
      </c>
    </row>
    <row r="20" ht="15" spans="1:6">
      <c r="A20" s="47" t="str">
        <f>'прил 4'!A14</f>
        <v>Глава муниципального образования</v>
      </c>
      <c r="B20" s="48" t="str">
        <f>'прил 4'!E14</f>
        <v>88.8.00.80010</v>
      </c>
      <c r="C20" s="48">
        <f>'прил 4'!F14</f>
        <v>0</v>
      </c>
      <c r="D20" s="49">
        <f>D21</f>
        <v>1465.7</v>
      </c>
      <c r="E20" s="49">
        <f>E21</f>
        <v>1465.7</v>
      </c>
      <c r="F20" s="49">
        <f>F21</f>
        <v>1465.7</v>
      </c>
    </row>
    <row r="21" ht="90" spans="1:6">
      <c r="A21" s="36" t="str">
        <f>'прил 4'!A15</f>
        <v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" s="37" t="str">
        <f>'прил 4'!E15</f>
        <v>88.8.00.80010</v>
      </c>
      <c r="C21" s="37" t="str">
        <f>'прил 4'!F15</f>
        <v>100</v>
      </c>
      <c r="D21" s="46">
        <f>'прил 4'!G15</f>
        <v>1465.7</v>
      </c>
      <c r="E21" s="46">
        <f>'прил 4'!H15</f>
        <v>1465.7</v>
      </c>
      <c r="F21" s="46">
        <f>'прил 4'!I15</f>
        <v>1465.7</v>
      </c>
    </row>
    <row r="22" ht="15" spans="1:6">
      <c r="A22" s="47" t="str">
        <f>'прил 4'!A19</f>
        <v>Центральный аппарат</v>
      </c>
      <c r="B22" s="48" t="str">
        <f>'прил 4'!E19</f>
        <v>88 8 00 80040</v>
      </c>
      <c r="C22" s="48">
        <f>'прил 4'!F19</f>
        <v>0</v>
      </c>
      <c r="D22" s="49">
        <f>SUM(D23:D25)</f>
        <v>902.5</v>
      </c>
      <c r="E22" s="49">
        <f>SUM(E23:E25)</f>
        <v>1670.01645</v>
      </c>
      <c r="F22" s="49">
        <f>SUM(F23:F25)</f>
        <v>1709.72511</v>
      </c>
    </row>
    <row r="23" ht="90" spans="1:6">
      <c r="A23" s="36" t="str">
        <f>'прил 4'!A20</f>
        <v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37" t="str">
        <f>'прил 4'!E20</f>
        <v>88 8 00 80040</v>
      </c>
      <c r="C23" s="37" t="str">
        <f>'прил 4'!F20</f>
        <v>100</v>
      </c>
      <c r="D23" s="46">
        <f>'прил 4'!G20</f>
        <v>902.5</v>
      </c>
      <c r="E23" s="46">
        <f>'прил 4'!H20</f>
        <v>902.5</v>
      </c>
      <c r="F23" s="46">
        <f>'прил 4'!I20</f>
        <v>902.5</v>
      </c>
    </row>
    <row r="24" ht="30" spans="1:6">
      <c r="A24" s="36" t="str">
        <f>'прил 4'!A21</f>
        <v>Закупка товаров, работ и услуг для государственных (муниципальных) нужд</v>
      </c>
      <c r="B24" s="37" t="str">
        <f>'прил 4'!E21</f>
        <v>88 8 00 80040</v>
      </c>
      <c r="C24" s="37" t="str">
        <f>'прил 4'!F21</f>
        <v>200</v>
      </c>
      <c r="D24" s="46">
        <f>'прил 4'!G21</f>
        <v>0</v>
      </c>
      <c r="E24" s="46">
        <f>'прил 4'!H21</f>
        <v>767.51645</v>
      </c>
      <c r="F24" s="46">
        <f>'прил 4'!I21</f>
        <v>807.22511</v>
      </c>
    </row>
    <row r="25" ht="15" spans="1:6">
      <c r="A25" s="36" t="str">
        <f>'прил 4'!A22</f>
        <v>Иные бюджетные ассигнования</v>
      </c>
      <c r="B25" s="37" t="str">
        <f>'прил 4'!E22</f>
        <v>88 8 00 80040</v>
      </c>
      <c r="C25" s="37" t="str">
        <f>'прил 4'!F22</f>
        <v>800</v>
      </c>
      <c r="D25" s="46">
        <f>'прил 4'!G22</f>
        <v>0</v>
      </c>
      <c r="E25" s="46">
        <f>'прил 4'!H22</f>
        <v>0</v>
      </c>
      <c r="F25" s="46">
        <f>'прил 4'!I22</f>
        <v>0</v>
      </c>
    </row>
    <row r="26" ht="45" spans="1:6">
      <c r="A26" s="47" t="str">
        <f>'прил 4'!A43</f>
        <v>Обеспечение деятельности подведомственных учреждений по хозяйственному обслуживанию (бухгалтерия)</v>
      </c>
      <c r="B26" s="48" t="str">
        <f>'прил 4'!E43</f>
        <v>88 8 00 80140</v>
      </c>
      <c r="C26" s="48">
        <f>'прил 4'!F43</f>
        <v>0</v>
      </c>
      <c r="D26" s="49">
        <f>SUM(D27:D28)</f>
        <v>2336.13178</v>
      </c>
      <c r="E26" s="49">
        <f>SUM(E27:E28)</f>
        <v>1653.9</v>
      </c>
      <c r="F26" s="49">
        <f>SUM(F27:F28)</f>
        <v>1653.9</v>
      </c>
    </row>
    <row r="27" ht="90" spans="1:6">
      <c r="A27" s="36" t="str">
        <f>'прил 4'!A44</f>
        <v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7" s="37" t="str">
        <f>'прил 4'!E44</f>
        <v>88 8 00 80140</v>
      </c>
      <c r="C27" s="37" t="str">
        <f>'прил 4'!F44</f>
        <v>100</v>
      </c>
      <c r="D27" s="46">
        <f>'прил 4'!G44</f>
        <v>1653.9</v>
      </c>
      <c r="E27" s="46">
        <f>'прил 4'!H44</f>
        <v>1653.9</v>
      </c>
      <c r="F27" s="46">
        <f>'прил 4'!I44</f>
        <v>1653.9</v>
      </c>
    </row>
    <row r="28" ht="18" customHeight="1" spans="1:6">
      <c r="A28" s="36" t="str">
        <f>'прил 4'!A45</f>
        <v>Иные бюджетные ассигнования</v>
      </c>
      <c r="B28" s="37" t="str">
        <f>'прил 4'!E45</f>
        <v>88 8 00 80140</v>
      </c>
      <c r="C28" s="37" t="str">
        <f>'прил 4'!F45</f>
        <v>800</v>
      </c>
      <c r="D28" s="46">
        <f>'прил 4'!G45</f>
        <v>682.23178</v>
      </c>
      <c r="E28" s="46">
        <f>'прил 4'!H45</f>
        <v>0</v>
      </c>
      <c r="F28" s="46">
        <f>'прил 4'!I45</f>
        <v>0</v>
      </c>
    </row>
    <row r="29" ht="15" spans="1:6">
      <c r="A29" s="47" t="str">
        <f>'прил 4'!A36</f>
        <v>Резервные фонды местных администраций</v>
      </c>
      <c r="B29" s="48" t="str">
        <f>'прил 4'!E36</f>
        <v>88 8 00 80620</v>
      </c>
      <c r="C29" s="48" t="str">
        <f>'прил 4'!F36</f>
        <v/>
      </c>
      <c r="D29" s="49">
        <f>D30</f>
        <v>5</v>
      </c>
      <c r="E29" s="49">
        <f>E30</f>
        <v>5</v>
      </c>
      <c r="F29" s="49">
        <f>F30</f>
        <v>17</v>
      </c>
    </row>
    <row r="30" ht="18" customHeight="1" spans="1:6">
      <c r="A30" s="36" t="str">
        <f>'прил 4'!A37</f>
        <v>Иные бюджетные ассигнования</v>
      </c>
      <c r="B30" s="37" t="str">
        <f>'прил 4'!E37</f>
        <v>88 8 00 80620</v>
      </c>
      <c r="C30" s="37" t="str">
        <f>'прил 4'!F37</f>
        <v>800</v>
      </c>
      <c r="D30" s="46">
        <f>'прил 4'!G37</f>
        <v>5</v>
      </c>
      <c r="E30" s="46">
        <f>'прил 4'!H37</f>
        <v>5</v>
      </c>
      <c r="F30" s="46">
        <f>'прил 4'!I37</f>
        <v>17</v>
      </c>
    </row>
    <row r="31" ht="30" spans="1:6">
      <c r="A31" s="47" t="str">
        <f>'прил 4'!A67</f>
        <v>Обеспечение деятельности подведомственных учреждений культуры</v>
      </c>
      <c r="B31" s="48" t="str">
        <f>'прил 4'!E67</f>
        <v>88 8 00 84400</v>
      </c>
      <c r="C31" s="48">
        <f>'прил 4'!F67</f>
        <v>0</v>
      </c>
      <c r="D31" s="49">
        <f>SUM(D32:D34)</f>
        <v>1777.9</v>
      </c>
      <c r="E31" s="49">
        <f>SUM(E32:E34)</f>
        <v>1608.16709</v>
      </c>
      <c r="F31" s="49">
        <f>SUM(F32:F34)</f>
        <v>1436.44874</v>
      </c>
    </row>
    <row r="32" ht="90" spans="1:6">
      <c r="A32" s="36" t="str">
        <f>'прил 4'!A68</f>
        <v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2" s="37" t="str">
        <f>'прил 4'!E68</f>
        <v>88 8 00 84400</v>
      </c>
      <c r="C32" s="37" t="str">
        <f>'прил 4'!F68</f>
        <v>100</v>
      </c>
      <c r="D32" s="46">
        <f>'прил 4'!G68</f>
        <v>1777.9</v>
      </c>
      <c r="E32" s="46">
        <f>'прил 4'!H68</f>
        <v>1608.16709</v>
      </c>
      <c r="F32" s="46">
        <f>'прил 4'!I68</f>
        <v>1436.44874</v>
      </c>
    </row>
    <row r="33" ht="30" spans="1:6">
      <c r="A33" s="36" t="str">
        <f>'прил 4'!A69</f>
        <v>Закупка товаров, работ и услуг для государственных (муниципальных) нужд</v>
      </c>
      <c r="B33" s="37" t="str">
        <f>'прил 4'!E69</f>
        <v>88 8 00 84400</v>
      </c>
      <c r="C33" s="37" t="str">
        <f>'прил 4'!F69</f>
        <v>200</v>
      </c>
      <c r="D33" s="46">
        <f>'прил 4'!G69</f>
        <v>0</v>
      </c>
      <c r="E33" s="46">
        <f>'прил 4'!H69</f>
        <v>0</v>
      </c>
      <c r="F33" s="46">
        <f>'прил 4'!I69</f>
        <v>0</v>
      </c>
    </row>
    <row r="34" ht="15" spans="1:6">
      <c r="A34" s="36" t="str">
        <f>'прил 4'!A70</f>
        <v>Иные бюджетные ассигнования</v>
      </c>
      <c r="B34" s="37" t="str">
        <f>'прил 4'!E70</f>
        <v>88 8 00 84400</v>
      </c>
      <c r="C34" s="37" t="str">
        <f>'прил 4'!F70</f>
        <v>800</v>
      </c>
      <c r="D34" s="46">
        <f>'прил 4'!G70</f>
        <v>0</v>
      </c>
      <c r="E34" s="46">
        <f>'прил 4'!H70</f>
        <v>0</v>
      </c>
      <c r="F34" s="46">
        <f>'прил 4'!I70</f>
        <v>0</v>
      </c>
    </row>
    <row r="35" ht="60" spans="1:6">
      <c r="A35" s="47" t="str">
        <f>'прил 4'!A26</f>
        <v>Межбюджетные трансферты, передаваемые в районный бюджет на исполнение переданных полномочий по осуществлению внешнего контроля</v>
      </c>
      <c r="B35" s="48" t="str">
        <f>'прил 4'!E26</f>
        <v>88 8 00 80300</v>
      </c>
      <c r="C35" s="48">
        <f>'прил 4'!F26</f>
        <v>0</v>
      </c>
      <c r="D35" s="49">
        <f>D36</f>
        <v>12</v>
      </c>
      <c r="E35" s="49">
        <f>E36</f>
        <v>12</v>
      </c>
      <c r="F35" s="49">
        <f>F36</f>
        <v>0</v>
      </c>
    </row>
    <row r="36" ht="16.15" customHeight="1" spans="1:6">
      <c r="A36" s="36" t="str">
        <f>'прил 4'!A27</f>
        <v>Иные межбюджетные трансферты</v>
      </c>
      <c r="B36" s="37" t="str">
        <f>'прил 4'!E27</f>
        <v>88 8 00 80300</v>
      </c>
      <c r="C36" s="37" t="str">
        <f>'прил 4'!F27</f>
        <v>500</v>
      </c>
      <c r="D36" s="46">
        <f>'прил 4'!G27</f>
        <v>12</v>
      </c>
      <c r="E36" s="46">
        <f>'прил 4'!H27</f>
        <v>12</v>
      </c>
      <c r="F36" s="46">
        <f>'прил 4'!I27</f>
        <v>0</v>
      </c>
    </row>
    <row r="37" ht="16.15" customHeight="1" spans="1:6">
      <c r="A37" s="47" t="str">
        <f>'прил 4'!A28</f>
        <v>Обеспечение проведения выборов и референдумов</v>
      </c>
      <c r="B37" s="48" t="s">
        <v>112</v>
      </c>
      <c r="C37" s="48">
        <f>'прил 4'!F28</f>
        <v>0</v>
      </c>
      <c r="D37" s="49">
        <f>D38</f>
        <v>0</v>
      </c>
      <c r="E37" s="49">
        <f>E38</f>
        <v>0</v>
      </c>
      <c r="F37" s="49">
        <f>F38</f>
        <v>0</v>
      </c>
    </row>
    <row r="38" ht="16.15" customHeight="1" spans="1:6">
      <c r="A38" s="36" t="str">
        <f>'прил 4'!A29</f>
        <v>Непрограммные расходы</v>
      </c>
      <c r="B38" s="37" t="s">
        <v>112</v>
      </c>
      <c r="C38" s="37">
        <f>'прил 4'!F29</f>
        <v>0</v>
      </c>
      <c r="D38" s="46">
        <f>'прил 4'!G29</f>
        <v>0</v>
      </c>
      <c r="E38" s="46">
        <f>'прил 4'!H29</f>
        <v>0</v>
      </c>
      <c r="F38" s="46">
        <f>'прил 4'!I29</f>
        <v>0</v>
      </c>
    </row>
    <row r="39" ht="16.15" customHeight="1" spans="1:6">
      <c r="A39" s="47" t="str">
        <f>'прил 4'!A75</f>
        <v>Пенсия за выслугу лет муниципальным служащим поселения и лицам, замещающим муниципальные должности поселения</v>
      </c>
      <c r="B39" s="48" t="str">
        <f>'прил 4'!E75</f>
        <v>88 8 00 80120</v>
      </c>
      <c r="C39" s="48">
        <f>'прил 4'!F75</f>
        <v>0</v>
      </c>
      <c r="D39" s="50">
        <f>'прил 4'!G75</f>
        <v>228.45</v>
      </c>
      <c r="E39" s="50">
        <f>'прил 4'!H75</f>
        <v>182.8</v>
      </c>
      <c r="F39" s="50">
        <f>'прил 4'!I75</f>
        <v>182.8</v>
      </c>
    </row>
    <row r="40" ht="16.15" customHeight="1" spans="1:6">
      <c r="A40" s="51" t="str">
        <f>'прил 4'!A76</f>
        <v>Социальное обеспечение и иные выплаты населению</v>
      </c>
      <c r="B40" s="52" t="str">
        <f>'прил 4'!E76</f>
        <v>88 8 00 80120</v>
      </c>
      <c r="C40" s="52">
        <f>'прил 4'!F76</f>
        <v>300</v>
      </c>
      <c r="D40" s="53">
        <f>'прил 4'!G76</f>
        <v>228.45</v>
      </c>
      <c r="E40" s="53">
        <f>'прил 4'!H76</f>
        <v>182.8</v>
      </c>
      <c r="F40" s="53">
        <f>'прил 4'!I76</f>
        <v>182.8</v>
      </c>
    </row>
    <row r="41" ht="15.75" spans="1:9">
      <c r="A41" s="54" t="s">
        <v>78</v>
      </c>
      <c r="B41" s="40"/>
      <c r="C41" s="40"/>
      <c r="D41" s="55">
        <f>D9+D12+D15+D18+D20+D22+D26+D29+D31+D35+D37+D39</f>
        <v>6887.48178</v>
      </c>
      <c r="E41" s="55">
        <f>E9+E12+E15+E18+E20+E22+E26+E29+E31+E35+E37+E39</f>
        <v>6762.18354</v>
      </c>
      <c r="F41" s="55">
        <f>F9+F12+F15+F18+F20+F22+F26+F29+F31+F35+F37+F39</f>
        <v>6635.47385</v>
      </c>
      <c r="G41" s="56"/>
      <c r="H41" s="56"/>
      <c r="I41" s="56"/>
    </row>
    <row r="42" spans="1:6">
      <c r="A42" s="57"/>
      <c r="B42" s="24"/>
      <c r="C42" s="24"/>
      <c r="D42" s="58"/>
      <c r="E42" s="58"/>
      <c r="F42" s="58"/>
    </row>
    <row r="45" spans="4:4">
      <c r="D45" s="59"/>
    </row>
    <row r="46" spans="5:5">
      <c r="E46" s="60"/>
    </row>
  </sheetData>
  <mergeCells count="5">
    <mergeCell ref="B1:F1"/>
    <mergeCell ref="B2:F2"/>
    <mergeCell ref="B3:F3"/>
    <mergeCell ref="A5:F5"/>
    <mergeCell ref="A7:D7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workbookViewId="0">
      <selection activeCell="B1" sqref="B1:F1"/>
    </sheetView>
  </sheetViews>
  <sheetFormatPr defaultColWidth="9" defaultRowHeight="11.25"/>
  <cols>
    <col min="1" max="1" width="51.5" style="15" customWidth="1"/>
    <col min="2" max="2" width="16.5" style="16" customWidth="1"/>
    <col min="3" max="3" width="8.16666666666667" style="16" customWidth="1"/>
    <col min="4" max="4" width="16.6666666666667" style="16" customWidth="1"/>
    <col min="5" max="5" width="16.8333333333333" style="16" customWidth="1"/>
    <col min="6" max="6" width="17.1666666666667" style="16" customWidth="1"/>
    <col min="7" max="43" width="9.16666666666667" style="1" customWidth="1"/>
  </cols>
  <sheetData>
    <row r="1" s="1" customFormat="1" ht="15.75" spans="1:46">
      <c r="A1" s="17"/>
      <c r="B1" s="4" t="s">
        <v>153</v>
      </c>
      <c r="C1" s="4"/>
      <c r="D1" s="4"/>
      <c r="E1" s="4"/>
      <c r="F1" s="4"/>
      <c r="AR1"/>
      <c r="AS1"/>
      <c r="AT1"/>
    </row>
    <row r="2" s="1" customFormat="1" ht="15.75" spans="1:46">
      <c r="A2" s="18"/>
      <c r="B2" s="6" t="s">
        <v>1</v>
      </c>
      <c r="C2" s="6"/>
      <c r="D2" s="6"/>
      <c r="E2" s="6"/>
      <c r="F2" s="6"/>
      <c r="AR2"/>
      <c r="AS2"/>
      <c r="AT2"/>
    </row>
    <row r="3" s="1" customFormat="1" ht="15.75" spans="1:46">
      <c r="A3" s="18"/>
      <c r="B3" s="6" t="s">
        <v>2</v>
      </c>
      <c r="C3" s="6"/>
      <c r="D3" s="6"/>
      <c r="E3" s="6"/>
      <c r="F3" s="6"/>
      <c r="AR3"/>
      <c r="AS3"/>
      <c r="AT3"/>
    </row>
    <row r="4" s="1" customFormat="1" ht="12.75" spans="1:46">
      <c r="A4" s="19"/>
      <c r="B4" s="20"/>
      <c r="C4" s="20"/>
      <c r="D4" s="20"/>
      <c r="E4" s="20"/>
      <c r="F4" s="20"/>
      <c r="AR4"/>
      <c r="AS4"/>
      <c r="AT4"/>
    </row>
    <row r="5" s="1" customFormat="1" ht="34.9" customHeight="1" spans="1:46">
      <c r="A5" s="21" t="s">
        <v>154</v>
      </c>
      <c r="B5" s="21"/>
      <c r="C5" s="21"/>
      <c r="D5" s="21"/>
      <c r="E5" s="21"/>
      <c r="F5" s="21"/>
      <c r="AR5"/>
      <c r="AS5"/>
      <c r="AT5"/>
    </row>
    <row r="6" s="1" customFormat="1" ht="14.45" customHeight="1" spans="1:256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s="1" customFormat="1" ht="20.25" spans="1:46">
      <c r="A7" s="23"/>
      <c r="B7" s="23"/>
      <c r="C7" s="23"/>
      <c r="D7" s="23"/>
      <c r="E7" s="24"/>
      <c r="F7" s="20" t="s">
        <v>4</v>
      </c>
      <c r="AR7"/>
      <c r="AS7"/>
      <c r="AT7"/>
    </row>
    <row r="8" ht="14.25" spans="1:6">
      <c r="A8" s="25"/>
      <c r="B8" s="26" t="s">
        <v>82</v>
      </c>
      <c r="C8" s="26" t="s">
        <v>83</v>
      </c>
      <c r="D8" s="27" t="s">
        <v>70</v>
      </c>
      <c r="E8" s="27" t="s">
        <v>71</v>
      </c>
      <c r="F8" s="27" t="s">
        <v>72</v>
      </c>
    </row>
    <row r="9" s="1" customFormat="1" ht="72" customHeight="1" spans="1:46">
      <c r="A9" s="28" t="str">
        <f>'прил 4'!A55</f>
        <v>Муниципальная программа "По вопросам обеспечения пожарной безопасности на территории Огоджинского сельсовета 2020-2022г."</v>
      </c>
      <c r="B9" s="29" t="s">
        <v>131</v>
      </c>
      <c r="C9" s="30" t="s">
        <v>152</v>
      </c>
      <c r="D9" s="31">
        <f t="shared" ref="D9:F10" si="0">D10</f>
        <v>2</v>
      </c>
      <c r="E9" s="31">
        <f t="shared" si="0"/>
        <v>2</v>
      </c>
      <c r="F9" s="31">
        <f t="shared" si="0"/>
        <v>2</v>
      </c>
      <c r="AR9"/>
      <c r="AS9"/>
      <c r="AT9"/>
    </row>
    <row r="10" s="1" customFormat="1" ht="51" customHeight="1" spans="1:46">
      <c r="A10" s="32" t="str">
        <f>'прил 4'!A56</f>
        <v>Основное мероприятие 4 Приобретение горюче-смазочных материалов для скашивания травы на территории поселения  </v>
      </c>
      <c r="B10" s="33" t="str">
        <f>'прил 4'!E56</f>
        <v>09 1 01 10199</v>
      </c>
      <c r="C10" s="34">
        <f>'прил 4'!F56</f>
        <v>0</v>
      </c>
      <c r="D10" s="35">
        <f t="shared" si="0"/>
        <v>2</v>
      </c>
      <c r="E10" s="35">
        <f t="shared" si="0"/>
        <v>2</v>
      </c>
      <c r="F10" s="35">
        <f t="shared" si="0"/>
        <v>2</v>
      </c>
      <c r="AR10"/>
      <c r="AS10"/>
      <c r="AT10"/>
    </row>
    <row r="11" s="1" customFormat="1" ht="30" spans="1:46">
      <c r="A11" s="36" t="str">
        <f>'прил 4'!A57</f>
        <v>Закупка товаров, работ и услуг для государственных (муниципальных) нужд</v>
      </c>
      <c r="B11" s="37" t="str">
        <f>'прил 4'!E57</f>
        <v>09 1 01 10199</v>
      </c>
      <c r="C11" s="37" t="str">
        <f>'прил 4'!F57</f>
        <v>200</v>
      </c>
      <c r="D11" s="38">
        <f>'прил 4'!G57</f>
        <v>2</v>
      </c>
      <c r="E11" s="38">
        <f>'прил 4'!H57</f>
        <v>2</v>
      </c>
      <c r="F11" s="38">
        <f>'прил 4'!I57</f>
        <v>2</v>
      </c>
      <c r="AR11"/>
      <c r="AS11"/>
      <c r="AT11"/>
    </row>
    <row r="12" s="1" customFormat="1" ht="79.5" customHeight="1" spans="1:46">
      <c r="A12" s="28" t="str">
        <f>'прил 4'!A60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29" t="str">
        <f>'прил 4'!E60</f>
        <v>01 0 00 00000</v>
      </c>
      <c r="C12" s="30">
        <f>'прил 4'!F60</f>
        <v>0</v>
      </c>
      <c r="D12" s="31">
        <f t="shared" ref="D12:F13" si="1">D13</f>
        <v>20</v>
      </c>
      <c r="E12" s="31">
        <f t="shared" si="1"/>
        <v>20</v>
      </c>
      <c r="F12" s="31">
        <f t="shared" si="1"/>
        <v>20</v>
      </c>
      <c r="AR12"/>
      <c r="AS12"/>
      <c r="AT12"/>
    </row>
    <row r="13" s="1" customFormat="1" ht="45" spans="1:46">
      <c r="A13" s="32" t="str">
        <f>'прил 4'!A61</f>
        <v>Основное мероприятие 1 Реформирование и модернизация жилищно-коммунального хозяйства</v>
      </c>
      <c r="B13" s="33" t="str">
        <f>'прил 4'!E61</f>
        <v>01 1 01 10190</v>
      </c>
      <c r="C13" s="34">
        <f>'прил 4'!F61</f>
        <v>0</v>
      </c>
      <c r="D13" s="35">
        <f t="shared" si="1"/>
        <v>20</v>
      </c>
      <c r="E13" s="35">
        <f t="shared" si="1"/>
        <v>20</v>
      </c>
      <c r="F13" s="35">
        <f t="shared" si="1"/>
        <v>20</v>
      </c>
      <c r="AR13"/>
      <c r="AS13"/>
      <c r="AT13"/>
    </row>
    <row r="14" s="1" customFormat="1" ht="30" spans="1:46">
      <c r="A14" s="36" t="str">
        <f>'прил 4'!A62</f>
        <v>Закупка товаров, работ и услуг для государственных (муниципальных) нужд</v>
      </c>
      <c r="B14" s="37" t="str">
        <f>'прил 4'!E62</f>
        <v>01 1 01 10190</v>
      </c>
      <c r="C14" s="37" t="str">
        <f>'прил 4'!F62</f>
        <v>200</v>
      </c>
      <c r="D14" s="38">
        <f>'прил 4'!G62</f>
        <v>20</v>
      </c>
      <c r="E14" s="38">
        <f>'прил 4'!H62</f>
        <v>20</v>
      </c>
      <c r="F14" s="38">
        <f>'прил 4'!I62</f>
        <v>20</v>
      </c>
      <c r="AR14"/>
      <c r="AS14"/>
      <c r="AT14"/>
    </row>
    <row r="15" s="1" customFormat="1" ht="15.75" spans="1:46">
      <c r="A15" s="39" t="str">
        <f>'прил 4'!A77</f>
        <v>Всего</v>
      </c>
      <c r="B15" s="40">
        <f>'прил 4'!E77</f>
        <v>0</v>
      </c>
      <c r="C15" s="40">
        <f>'прил 4'!F77</f>
        <v>0</v>
      </c>
      <c r="D15" s="41">
        <f>D9+D12</f>
        <v>22</v>
      </c>
      <c r="E15" s="41">
        <f>E9+E12</f>
        <v>22</v>
      </c>
      <c r="F15" s="41">
        <f>F9+F12</f>
        <v>22</v>
      </c>
      <c r="AR15"/>
      <c r="AS15"/>
      <c r="AT15"/>
    </row>
  </sheetData>
  <mergeCells count="5">
    <mergeCell ref="B1:F1"/>
    <mergeCell ref="B2:F2"/>
    <mergeCell ref="B3:F3"/>
    <mergeCell ref="A5:F5"/>
    <mergeCell ref="A7:D7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AT10"/>
  <sheetViews>
    <sheetView workbookViewId="0">
      <selection activeCell="D25" sqref="D25"/>
    </sheetView>
  </sheetViews>
  <sheetFormatPr defaultColWidth="9" defaultRowHeight="15.75"/>
  <cols>
    <col min="1" max="1" width="23.6666666666667" style="2" customWidth="1"/>
    <col min="2" max="2" width="12.3333333333333" style="2" customWidth="1"/>
    <col min="3" max="3" width="16.5" style="2" customWidth="1"/>
    <col min="4" max="4" width="18" style="2" customWidth="1"/>
    <col min="5" max="5" width="11.5" style="2" customWidth="1"/>
    <col min="6" max="6" width="12.3333333333333" style="2" customWidth="1"/>
    <col min="7" max="7" width="12.5" customWidth="1"/>
    <col min="8" max="8" width="13" customWidth="1"/>
  </cols>
  <sheetData>
    <row r="1" s="1" customFormat="1" spans="1:46">
      <c r="A1" s="3"/>
      <c r="B1" s="3"/>
      <c r="C1" s="3"/>
      <c r="D1" s="4" t="s">
        <v>155</v>
      </c>
      <c r="E1" s="4"/>
      <c r="F1" s="4"/>
      <c r="G1" s="4"/>
      <c r="H1" s="4"/>
      <c r="AR1"/>
      <c r="AS1"/>
      <c r="AT1"/>
    </row>
    <row r="2" s="1" customFormat="1" spans="1:46">
      <c r="A2" s="5"/>
      <c r="B2" s="5"/>
      <c r="C2" s="5"/>
      <c r="D2" s="6" t="s">
        <v>1</v>
      </c>
      <c r="E2" s="6"/>
      <c r="F2" s="6"/>
      <c r="G2" s="6"/>
      <c r="H2" s="6"/>
      <c r="AR2"/>
      <c r="AS2"/>
      <c r="AT2"/>
    </row>
    <row r="3" s="1" customFormat="1" spans="1:46">
      <c r="A3" s="5"/>
      <c r="B3" s="5"/>
      <c r="C3" s="5"/>
      <c r="D3" s="6" t="s">
        <v>2</v>
      </c>
      <c r="E3" s="6"/>
      <c r="F3" s="6"/>
      <c r="G3" s="6"/>
      <c r="H3" s="6"/>
      <c r="AR3"/>
      <c r="AS3"/>
      <c r="AT3"/>
    </row>
    <row r="4" s="1" customFormat="1" spans="1:46">
      <c r="A4" s="7"/>
      <c r="B4" s="7"/>
      <c r="C4" s="7"/>
      <c r="D4" s="7"/>
      <c r="E4" s="7"/>
      <c r="F4" s="7"/>
      <c r="G4" s="7"/>
      <c r="H4" s="7"/>
      <c r="AR4"/>
      <c r="AS4"/>
      <c r="AT4"/>
    </row>
    <row r="5" ht="45" customHeight="1" spans="1:8">
      <c r="A5" s="8" t="s">
        <v>156</v>
      </c>
      <c r="B5" s="8"/>
      <c r="C5" s="8"/>
      <c r="D5" s="8"/>
      <c r="E5" s="8"/>
      <c r="F5" s="8"/>
      <c r="G5" s="8"/>
      <c r="H5" s="8"/>
    </row>
    <row r="6" ht="45" customHeight="1" spans="1:8">
      <c r="A6" s="9"/>
      <c r="B6" s="8"/>
      <c r="C6" s="8"/>
      <c r="D6" s="8"/>
      <c r="E6" s="8"/>
      <c r="F6" s="8"/>
      <c r="G6" s="8"/>
      <c r="H6" s="8"/>
    </row>
    <row r="7" spans="8:8">
      <c r="H7" s="10" t="s">
        <v>4</v>
      </c>
    </row>
    <row r="8" ht="47.25" spans="1:8">
      <c r="A8" s="11" t="s">
        <v>157</v>
      </c>
      <c r="B8" s="11" t="s">
        <v>158</v>
      </c>
      <c r="C8" s="11" t="s">
        <v>159</v>
      </c>
      <c r="D8" s="11" t="s">
        <v>160</v>
      </c>
      <c r="E8" s="11" t="s">
        <v>161</v>
      </c>
      <c r="F8" s="11" t="s">
        <v>8</v>
      </c>
      <c r="G8" s="11" t="s">
        <v>9</v>
      </c>
      <c r="H8" s="11" t="s">
        <v>18</v>
      </c>
    </row>
    <row r="9" ht="94.5" spans="1:8">
      <c r="A9" s="12" t="s">
        <v>162</v>
      </c>
      <c r="B9" s="13" t="s">
        <v>85</v>
      </c>
      <c r="C9" s="11" t="s">
        <v>163</v>
      </c>
      <c r="D9" s="11" t="s">
        <v>148</v>
      </c>
      <c r="E9" s="11">
        <v>312</v>
      </c>
      <c r="F9" s="14">
        <f>'прил 4'!G76</f>
        <v>228.45</v>
      </c>
      <c r="G9" s="14">
        <f>'прил 4'!H76</f>
        <v>182.8</v>
      </c>
      <c r="H9" s="14">
        <f>'прил 4'!I76</f>
        <v>182.8</v>
      </c>
    </row>
    <row r="10" spans="1:8">
      <c r="A10" s="12" t="s">
        <v>164</v>
      </c>
      <c r="B10" s="11"/>
      <c r="C10" s="11"/>
      <c r="D10" s="11"/>
      <c r="E10" s="11"/>
      <c r="F10" s="14">
        <f>F9</f>
        <v>228.45</v>
      </c>
      <c r="G10" s="14">
        <f>G9</f>
        <v>182.8</v>
      </c>
      <c r="H10" s="14">
        <f>H9</f>
        <v>182.8</v>
      </c>
    </row>
  </sheetData>
  <mergeCells count="4">
    <mergeCell ref="D1:H1"/>
    <mergeCell ref="D2:H2"/>
    <mergeCell ref="D3:H3"/>
    <mergeCell ref="A5:H5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StartSoft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Скворцова Татьяна Владимировна</dc:creator>
  <cp:lastModifiedBy>Admin</cp:lastModifiedBy>
  <dcterms:created xsi:type="dcterms:W3CDTF">2020-02-04T03:26:00Z</dcterms:created>
  <cp:lastPrinted>2021-12-24T04:58:00Z</cp:lastPrinted>
  <dcterms:modified xsi:type="dcterms:W3CDTF">2022-02-14T09:53:13Z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41F9DCB1CEAE411E99BB716FD27985B9</vt:lpwstr>
  </property>
  <property fmtid="{D5CDD505-2E9C-101B-9397-08002B2CF9AE}" pid="3" name="KSOProductBuildVer">
    <vt:lpwstr>1049-11.2.0.10463</vt:lpwstr>
  </property>
</Properties>
</file>