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ОВЕТ\Протокол 53\"/>
    </mc:Choice>
  </mc:AlternateContent>
  <bookViews>
    <workbookView xWindow="0" yWindow="0" windowWidth="19170" windowHeight="8220" activeTab="7"/>
  </bookViews>
  <sheets>
    <sheet name="при1" sheetId="1" r:id="rId1"/>
    <sheet name="прил 2" sheetId="2" r:id="rId2"/>
    <sheet name="прил 3" sheetId="3" r:id="rId3"/>
    <sheet name="прил 4" sheetId="4" r:id="rId4"/>
    <sheet name="прил 5" sheetId="6" r:id="rId5"/>
    <sheet name="прил 6" sheetId="5" r:id="rId6"/>
    <sheet name="прил 7" sheetId="8" r:id="rId7"/>
    <sheet name="прил 8" sheetId="7" r:id="rId8"/>
    <sheet name="прил 9" sheetId="10" r:id="rId9"/>
  </sheets>
  <definedNames>
    <definedName name="_xlnm._FilterDatabase" localSheetId="3" hidden="1">'прил 4'!$A$9:$H$35</definedName>
    <definedName name="_xlnm.Print_Titles" localSheetId="3">'прил 4'!$7:$9</definedName>
  </definedNames>
  <calcPr calcId="162913"/>
</workbook>
</file>

<file path=xl/calcChain.xml><?xml version="1.0" encoding="utf-8"?>
<calcChain xmlns="http://schemas.openxmlformats.org/spreadsheetml/2006/main">
  <c r="A9" i="7" l="1"/>
  <c r="C38" i="8"/>
  <c r="A38" i="8"/>
  <c r="C37" i="8"/>
  <c r="A37" i="8"/>
  <c r="E14" i="8"/>
  <c r="E13" i="8"/>
  <c r="E12" i="8" s="1"/>
  <c r="E16" i="8"/>
  <c r="E15" i="8" s="1"/>
  <c r="E17" i="8"/>
  <c r="E19" i="8"/>
  <c r="E18" i="8"/>
  <c r="E21" i="8"/>
  <c r="E20" i="8"/>
  <c r="E23" i="8"/>
  <c r="E24" i="8"/>
  <c r="E22" i="8" s="1"/>
  <c r="E25" i="8"/>
  <c r="E27" i="8"/>
  <c r="E28" i="8"/>
  <c r="E26" i="8" s="1"/>
  <c r="E30" i="8"/>
  <c r="E29" i="8" s="1"/>
  <c r="E32" i="8"/>
  <c r="E31" i="8" s="1"/>
  <c r="E33" i="8"/>
  <c r="E34" i="8"/>
  <c r="E36" i="8"/>
  <c r="E35" i="8" s="1"/>
  <c r="F14" i="8"/>
  <c r="F13" i="8"/>
  <c r="F12" i="8" s="1"/>
  <c r="F16" i="8"/>
  <c r="F17" i="8"/>
  <c r="F15" i="8"/>
  <c r="F19" i="8"/>
  <c r="F18" i="8"/>
  <c r="F21" i="8"/>
  <c r="F20" i="8"/>
  <c r="F23" i="8"/>
  <c r="F24" i="8"/>
  <c r="F25" i="8"/>
  <c r="F22" i="8"/>
  <c r="F27" i="8"/>
  <c r="F26" i="8" s="1"/>
  <c r="F28" i="8"/>
  <c r="F30" i="8"/>
  <c r="F29" i="8" s="1"/>
  <c r="F32" i="8"/>
  <c r="F31" i="8" s="1"/>
  <c r="F33" i="8"/>
  <c r="F34" i="8"/>
  <c r="F36" i="8"/>
  <c r="F35" i="8" s="1"/>
  <c r="D14" i="8"/>
  <c r="D13" i="8"/>
  <c r="D12" i="8" s="1"/>
  <c r="D16" i="8"/>
  <c r="D15" i="8" s="1"/>
  <c r="D17" i="8"/>
  <c r="D19" i="8"/>
  <c r="D18" i="8"/>
  <c r="D21" i="8"/>
  <c r="D20" i="8"/>
  <c r="D23" i="8"/>
  <c r="D24" i="8"/>
  <c r="D22" i="8" s="1"/>
  <c r="D25" i="8"/>
  <c r="D27" i="8"/>
  <c r="D28" i="8"/>
  <c r="D26" i="8" s="1"/>
  <c r="D30" i="8"/>
  <c r="D29" i="8" s="1"/>
  <c r="D32" i="8"/>
  <c r="D31" i="8" s="1"/>
  <c r="D33" i="8"/>
  <c r="D34" i="8"/>
  <c r="D36" i="8"/>
  <c r="D35" i="8" s="1"/>
  <c r="A9" i="8"/>
  <c r="D11" i="7"/>
  <c r="D10" i="7"/>
  <c r="D9" i="7" s="1"/>
  <c r="D15" i="7" s="1"/>
  <c r="E11" i="7"/>
  <c r="E10" i="7"/>
  <c r="E9" i="7" s="1"/>
  <c r="F11" i="7"/>
  <c r="F10" i="7"/>
  <c r="F9" i="7" s="1"/>
  <c r="F15" i="7" s="1"/>
  <c r="H61" i="5"/>
  <c r="H60" i="5"/>
  <c r="H59" i="5" s="1"/>
  <c r="H58" i="5" s="1"/>
  <c r="H56" i="5"/>
  <c r="H55" i="5"/>
  <c r="E9" i="8" s="1"/>
  <c r="H43" i="5"/>
  <c r="I61" i="5"/>
  <c r="I60" i="5"/>
  <c r="I59" i="5" s="1"/>
  <c r="I58" i="5"/>
  <c r="I56" i="5"/>
  <c r="I55" i="5"/>
  <c r="F9" i="8" s="1"/>
  <c r="I43" i="5"/>
  <c r="G43" i="5"/>
  <c r="H67" i="5"/>
  <c r="H66" i="5"/>
  <c r="H65" i="5" s="1"/>
  <c r="H64" i="5"/>
  <c r="H63" i="5" s="1"/>
  <c r="I67" i="5"/>
  <c r="I66" i="5" s="1"/>
  <c r="I65" i="5" s="1"/>
  <c r="I64" i="5" s="1"/>
  <c r="G67" i="5"/>
  <c r="G66" i="5"/>
  <c r="G65" i="5" s="1"/>
  <c r="G64" i="5" s="1"/>
  <c r="G63" i="5" s="1"/>
  <c r="G61" i="5"/>
  <c r="G60" i="5" s="1"/>
  <c r="G59" i="5" s="1"/>
  <c r="D21" i="6" s="1"/>
  <c r="D20" i="6" s="1"/>
  <c r="G56" i="5"/>
  <c r="G55" i="5"/>
  <c r="I31" i="5"/>
  <c r="H31" i="5"/>
  <c r="H30" i="5" s="1"/>
  <c r="H29" i="5" s="1"/>
  <c r="G31" i="5"/>
  <c r="I30" i="5"/>
  <c r="I29" i="5" s="1"/>
  <c r="F38" i="8" s="1"/>
  <c r="F37" i="8" s="1"/>
  <c r="G30" i="5"/>
  <c r="G29" i="5" s="1"/>
  <c r="I28" i="5"/>
  <c r="F13" i="6" s="1"/>
  <c r="G36" i="5"/>
  <c r="G35" i="5"/>
  <c r="G34" i="5" s="1"/>
  <c r="G33" i="5" s="1"/>
  <c r="D14" i="6" s="1"/>
  <c r="H36" i="5"/>
  <c r="H35" i="5"/>
  <c r="H34" i="5" s="1"/>
  <c r="H33" i="5" s="1"/>
  <c r="E14" i="6" s="1"/>
  <c r="I36" i="5"/>
  <c r="I35" i="5"/>
  <c r="I34" i="5" s="1"/>
  <c r="I33" i="5" s="1"/>
  <c r="F14" i="6" s="1"/>
  <c r="D26" i="4"/>
  <c r="D25" i="4"/>
  <c r="D24" i="4" s="1"/>
  <c r="D33" i="4"/>
  <c r="E26" i="4"/>
  <c r="E25" i="4"/>
  <c r="E24" i="4" s="1"/>
  <c r="E23" i="4" s="1"/>
  <c r="E33" i="4"/>
  <c r="C26" i="4"/>
  <c r="C25" i="4"/>
  <c r="C33" i="4"/>
  <c r="G10" i="10"/>
  <c r="H10" i="10"/>
  <c r="F10" i="10"/>
  <c r="I41" i="5"/>
  <c r="I40" i="5" s="1"/>
  <c r="I39" i="5" s="1"/>
  <c r="I38" i="5" s="1"/>
  <c r="F15" i="6" s="1"/>
  <c r="A10" i="8"/>
  <c r="B10" i="8"/>
  <c r="C10" i="8"/>
  <c r="A11" i="8"/>
  <c r="B11" i="8"/>
  <c r="C11" i="8"/>
  <c r="D11" i="8"/>
  <c r="D10" i="8"/>
  <c r="E11" i="8"/>
  <c r="E10" i="8"/>
  <c r="F11" i="8"/>
  <c r="F10" i="8"/>
  <c r="A12" i="8"/>
  <c r="B12" i="8"/>
  <c r="C12" i="8"/>
  <c r="A13" i="8"/>
  <c r="B13" i="8"/>
  <c r="C13" i="8"/>
  <c r="A14" i="8"/>
  <c r="B14" i="8"/>
  <c r="C14" i="8"/>
  <c r="C34" i="8"/>
  <c r="B34" i="8"/>
  <c r="C33" i="8"/>
  <c r="B33" i="8"/>
  <c r="C32" i="8"/>
  <c r="B32" i="8"/>
  <c r="C31" i="8"/>
  <c r="B31" i="8"/>
  <c r="C17" i="8"/>
  <c r="B17" i="8"/>
  <c r="C16" i="8"/>
  <c r="B16" i="8"/>
  <c r="C15" i="8"/>
  <c r="B15" i="8"/>
  <c r="C28" i="8"/>
  <c r="B28" i="8"/>
  <c r="C27" i="8"/>
  <c r="B27" i="8"/>
  <c r="C26" i="8"/>
  <c r="B26" i="8"/>
  <c r="C19" i="8"/>
  <c r="B19" i="8"/>
  <c r="C18" i="8"/>
  <c r="B18" i="8"/>
  <c r="C30" i="8"/>
  <c r="B30" i="8"/>
  <c r="C29" i="8"/>
  <c r="B29" i="8"/>
  <c r="C36" i="8"/>
  <c r="B36" i="8"/>
  <c r="C35" i="8"/>
  <c r="B35" i="8"/>
  <c r="C25" i="8"/>
  <c r="B25" i="8"/>
  <c r="C24" i="8"/>
  <c r="B24" i="8"/>
  <c r="C23" i="8"/>
  <c r="B23" i="8"/>
  <c r="C22" i="8"/>
  <c r="B22" i="8"/>
  <c r="C21" i="8"/>
  <c r="B21" i="8"/>
  <c r="C20" i="8"/>
  <c r="B20" i="8"/>
  <c r="A34" i="8"/>
  <c r="A33" i="8"/>
  <c r="A32" i="8"/>
  <c r="A31" i="8"/>
  <c r="A17" i="8"/>
  <c r="A16" i="8"/>
  <c r="A15" i="8"/>
  <c r="A28" i="8"/>
  <c r="A27" i="8"/>
  <c r="A26" i="8"/>
  <c r="A19" i="8"/>
  <c r="A18" i="8"/>
  <c r="A30" i="8"/>
  <c r="A29" i="8"/>
  <c r="A36" i="8"/>
  <c r="A35" i="8"/>
  <c r="A25" i="8"/>
  <c r="A24" i="8"/>
  <c r="A23" i="8"/>
  <c r="A22" i="8"/>
  <c r="A21" i="8"/>
  <c r="A20" i="8"/>
  <c r="C15" i="7"/>
  <c r="B15" i="7"/>
  <c r="F14" i="7"/>
  <c r="F13" i="7" s="1"/>
  <c r="F12" i="7" s="1"/>
  <c r="E14" i="7"/>
  <c r="E13" i="7"/>
  <c r="E12" i="7" s="1"/>
  <c r="D14" i="7"/>
  <c r="D13" i="7"/>
  <c r="D12" i="7"/>
  <c r="C14" i="7"/>
  <c r="B14" i="7"/>
  <c r="C13" i="7"/>
  <c r="B13" i="7"/>
  <c r="C12" i="7"/>
  <c r="B12" i="7"/>
  <c r="C11" i="7"/>
  <c r="B11" i="7"/>
  <c r="C10" i="7"/>
  <c r="B10" i="7"/>
  <c r="A15" i="7"/>
  <c r="A14" i="7"/>
  <c r="A13" i="7"/>
  <c r="A12" i="7"/>
  <c r="A11" i="7"/>
  <c r="A10" i="7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2" i="6"/>
  <c r="B12" i="6"/>
  <c r="C11" i="6"/>
  <c r="B11" i="6"/>
  <c r="C10" i="6"/>
  <c r="B10" i="6"/>
  <c r="C9" i="6"/>
  <c r="B9" i="6"/>
  <c r="A23" i="6"/>
  <c r="A22" i="6"/>
  <c r="A21" i="6"/>
  <c r="A20" i="6"/>
  <c r="A19" i="6"/>
  <c r="A18" i="6"/>
  <c r="A17" i="6"/>
  <c r="A16" i="6"/>
  <c r="A15" i="6"/>
  <c r="A14" i="6"/>
  <c r="A12" i="6"/>
  <c r="A11" i="6"/>
  <c r="A10" i="6"/>
  <c r="A9" i="6"/>
  <c r="G19" i="5"/>
  <c r="H41" i="5"/>
  <c r="H40" i="5" s="1"/>
  <c r="H39" i="5" s="1"/>
  <c r="H38" i="5" s="1"/>
  <c r="E15" i="6" s="1"/>
  <c r="G41" i="5"/>
  <c r="G40" i="5" s="1"/>
  <c r="G39" i="5" s="1"/>
  <c r="G38" i="5" s="1"/>
  <c r="D15" i="6" s="1"/>
  <c r="I26" i="5"/>
  <c r="I25" i="5"/>
  <c r="I24" i="5"/>
  <c r="H26" i="5"/>
  <c r="G26" i="5"/>
  <c r="G25" i="5"/>
  <c r="G24" i="5" s="1"/>
  <c r="H19" i="5"/>
  <c r="I19" i="5"/>
  <c r="I18" i="5" s="1"/>
  <c r="I17" i="5" s="1"/>
  <c r="I16" i="5" s="1"/>
  <c r="F11" i="6" s="1"/>
  <c r="H14" i="5"/>
  <c r="H13" i="5" s="1"/>
  <c r="H12" i="5" s="1"/>
  <c r="H11" i="5"/>
  <c r="E10" i="6"/>
  <c r="I14" i="5"/>
  <c r="I13" i="5"/>
  <c r="I12" i="5"/>
  <c r="I11" i="5"/>
  <c r="G14" i="5"/>
  <c r="G13" i="5"/>
  <c r="G12" i="5"/>
  <c r="G11" i="5" s="1"/>
  <c r="G50" i="5"/>
  <c r="G49" i="5"/>
  <c r="G48" i="5" s="1"/>
  <c r="G47" i="5" s="1"/>
  <c r="H50" i="5"/>
  <c r="H49" i="5"/>
  <c r="H48" i="5" s="1"/>
  <c r="H47" i="5" s="1"/>
  <c r="I50" i="5"/>
  <c r="I49" i="5"/>
  <c r="I48" i="5" s="1"/>
  <c r="I47" i="5" s="1"/>
  <c r="I46" i="5" s="1"/>
  <c r="I23" i="5"/>
  <c r="F12" i="6"/>
  <c r="G23" i="5"/>
  <c r="D12" i="6"/>
  <c r="H46" i="5"/>
  <c r="E17" i="6"/>
  <c r="E16" i="6" s="1"/>
  <c r="D31" i="4"/>
  <c r="E31" i="4"/>
  <c r="C31" i="4"/>
  <c r="E29" i="4"/>
  <c r="D29" i="4"/>
  <c r="C29" i="4"/>
  <c r="E28" i="4"/>
  <c r="D28" i="4"/>
  <c r="C28" i="4"/>
  <c r="D21" i="4"/>
  <c r="E21" i="4"/>
  <c r="C21" i="4"/>
  <c r="D18" i="4"/>
  <c r="D17" i="4" s="1"/>
  <c r="E18" i="4"/>
  <c r="C18" i="4"/>
  <c r="D14" i="4"/>
  <c r="E14" i="4"/>
  <c r="C14" i="4"/>
  <c r="D12" i="4"/>
  <c r="E12" i="4"/>
  <c r="C12" i="4"/>
  <c r="C11" i="4" s="1"/>
  <c r="G18" i="5"/>
  <c r="G17" i="5" s="1"/>
  <c r="G16" i="5" s="1"/>
  <c r="D11" i="6"/>
  <c r="H18" i="5"/>
  <c r="H17" i="5" s="1"/>
  <c r="H16" i="5" s="1"/>
  <c r="E11" i="6" s="1"/>
  <c r="D23" i="4"/>
  <c r="E17" i="4"/>
  <c r="D11" i="4"/>
  <c r="E11" i="4"/>
  <c r="E10" i="4" s="1"/>
  <c r="E35" i="4" s="1"/>
  <c r="F21" i="6"/>
  <c r="F20" i="6" s="1"/>
  <c r="E21" i="6"/>
  <c r="E20" i="6" s="1"/>
  <c r="I63" i="5" l="1"/>
  <c r="F23" i="6"/>
  <c r="F22" i="6" s="1"/>
  <c r="E9" i="6"/>
  <c r="H28" i="5"/>
  <c r="E13" i="6" s="1"/>
  <c r="E38" i="8"/>
  <c r="E37" i="8" s="1"/>
  <c r="G46" i="5"/>
  <c r="D17" i="6"/>
  <c r="D16" i="6" s="1"/>
  <c r="H23" i="5"/>
  <c r="E12" i="6" s="1"/>
  <c r="H25" i="5"/>
  <c r="H24" i="5" s="1"/>
  <c r="E39" i="8"/>
  <c r="D10" i="4"/>
  <c r="D35" i="4" s="1"/>
  <c r="I10" i="5"/>
  <c r="F10" i="6"/>
  <c r="F9" i="6" s="1"/>
  <c r="D38" i="8"/>
  <c r="D37" i="8" s="1"/>
  <c r="G28" i="5"/>
  <c r="D13" i="6" s="1"/>
  <c r="G58" i="5"/>
  <c r="C17" i="4"/>
  <c r="C10" i="4" s="1"/>
  <c r="D10" i="6"/>
  <c r="D9" i="6" s="1"/>
  <c r="G10" i="5"/>
  <c r="H10" i="5"/>
  <c r="C24" i="4"/>
  <c r="C23" i="4" s="1"/>
  <c r="C35" i="4" s="1"/>
  <c r="D9" i="8"/>
  <c r="D39" i="8" s="1"/>
  <c r="G54" i="5"/>
  <c r="F39" i="8"/>
  <c r="E15" i="7"/>
  <c r="F17" i="6"/>
  <c r="F16" i="6" s="1"/>
  <c r="E23" i="6"/>
  <c r="E22" i="6" s="1"/>
  <c r="D23" i="6"/>
  <c r="D22" i="6" s="1"/>
  <c r="I54" i="5"/>
  <c r="H54" i="5"/>
  <c r="H53" i="5" l="1"/>
  <c r="H71" i="5" s="1"/>
  <c r="E19" i="6"/>
  <c r="E18" i="6" s="1"/>
  <c r="G71" i="5"/>
  <c r="F24" i="6"/>
  <c r="I53" i="5"/>
  <c r="F19" i="6"/>
  <c r="F18" i="6" s="1"/>
  <c r="E24" i="6"/>
  <c r="D19" i="6"/>
  <c r="D18" i="6" s="1"/>
  <c r="D24" i="6" s="1"/>
  <c r="G53" i="5"/>
  <c r="I71" i="5"/>
  <c r="D25" i="6" l="1"/>
  <c r="F25" i="6"/>
  <c r="E25" i="6"/>
</calcChain>
</file>

<file path=xl/sharedStrings.xml><?xml version="1.0" encoding="utf-8"?>
<sst xmlns="http://schemas.openxmlformats.org/spreadsheetml/2006/main" count="580" uniqueCount="246">
  <si>
    <t>Код главы</t>
  </si>
  <si>
    <t>Прочие доходы от оказания платных услуг (работ) получателями средств бюджетов сельских поселений</t>
  </si>
  <si>
    <t>Невыясненные поступления, зачисляемые в бюджеты сельских поселений</t>
  </si>
  <si>
    <t>Прочие неналоговые доходы бюджетов сельских поселений</t>
  </si>
  <si>
    <t>008</t>
  </si>
  <si>
    <t xml:space="preserve">                      Приложение № 1                                                                                                                                                                   </t>
  </si>
  <si>
    <t>от  ___________ 2020 года № ____</t>
  </si>
  <si>
    <t xml:space="preserve">Наименование </t>
  </si>
  <si>
    <t>Код вида (подвида) доходов</t>
  </si>
  <si>
    <t>Наименование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</si>
  <si>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</si>
  <si>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</si>
  <si>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1 11 05035 10 0000 120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</si>
  <si>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</si>
  <si>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1 11 09045 10 0000 120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</si>
  <si>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</si>
  <si>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1 13 01995 10 0000 130</t>
  </si>
  <si>
    <t>1 13 02995 10 0000 130</t>
  </si>
  <si>
    <t>Прочие доходы от компенсации затрат бюджетов сельских поселений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</si>
  <si>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</si>
  <si>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</si>
  <si>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1 14 06025 10 0000 430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</si>
  <si>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</si>
  <si>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</si>
  <si>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</si>
  <si>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1 17 01050 10 0000 180</t>
  </si>
  <si>
    <t>1 17 05050 10 0000 180</t>
  </si>
  <si>
    <t>2 02 15001 10 0000 150</t>
  </si>
  <si>
    <t>2 02 16001 10 0000 150</t>
  </si>
  <si>
    <t>Дотации бюджетам сельских поселений на выравнивание бюджетной обеспеченности из бюджетов муниципальных районов</t>
  </si>
  <si>
    <t>2 02 19999 10 0000 150</t>
  </si>
  <si>
    <t>Прочие дотации бюджетам сельских поселений</t>
  </si>
  <si>
    <t>2 02 29999 10 0000 150</t>
  </si>
  <si>
    <t>Прочие субсидии бюджетам сельских поселений</t>
  </si>
  <si>
    <t>2 02 35930 10 0000 150</t>
  </si>
  <si>
    <t>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</si>
  <si>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</si>
  <si>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2 02 49999 10 0000 150</t>
  </si>
  <si>
    <t>Прочие межбюджетные трансферты, передаваемые бюджетам сельских поселений</t>
  </si>
  <si>
    <t>2 07 05030 10 0000 150</t>
  </si>
  <si>
    <t>Прочие безвозмездные поступления в бюджеты сельских поселений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</si>
  <si>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</si>
  <si>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015</t>
  </si>
  <si>
    <t>Министерство финансов Амурской области</t>
  </si>
  <si>
    <t>182</t>
  </si>
  <si>
    <t>Управление Федеральной налоговой службы по Амурской области</t>
  </si>
  <si>
    <t>1 01 02000 01 0000 110**</t>
  </si>
  <si>
    <t>Налог на доходы физических лиц</t>
  </si>
  <si>
    <t>1 05 02000 02 0000 110**</t>
  </si>
  <si>
    <t>Единый налог на вмененный доход для отдельных видов деятельности</t>
  </si>
  <si>
    <t>1 05 03000 01 0000 110**</t>
  </si>
  <si>
    <t>Единый сельскохозяйственный налог</t>
  </si>
  <si>
    <t>1 06 01000 00 0000 110**</t>
  </si>
  <si>
    <t>Налог на имущество физических лиц</t>
  </si>
  <si>
    <t>1 06 06000 00 0000 110**</t>
  </si>
  <si>
    <t>Земельный налог</t>
  </si>
  <si>
    <t>1 09 00000 00 0000 000**</t>
  </si>
  <si>
    <t>Задолженность и перерасчеты по отменненным налогам, сборам и иным обязательным платежам</t>
  </si>
  <si>
    <t>БЕЗВОЗМЕЗДНЫЕ ПОСТУПЛЕНИЯ</t>
  </si>
  <si>
    <t>** Администрирование поступлений по всем статьям, подстатьям соответствующей статьи, подвидам доходов бюджетов осуществляется администратором, указанным в группировочном коде бюджетной классификации в пределах определенной законодательством Российской Федерации компетенции.</t>
  </si>
  <si>
    <t>1 08 04020 01 0000 110*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</si>
  <si>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</si>
  <si>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1 16 07090 10 0000 140</t>
  </si>
  <si>
    <t>Прочие поступления от денежных взысканий (штрафов) и иных сумм в возмещении ущерба, зачисляемые в бюджеты сельских поселений</t>
  </si>
  <si>
    <t>2 00 00000 00 0000 000**</t>
  </si>
  <si>
    <t xml:space="preserve">Безвозмездные поступления </t>
  </si>
  <si>
    <t>Дотации бюджетам сельских поселений на выравнивание бюджетной обеспеченности</t>
  </si>
  <si>
    <t>2 02 15002 10 0000 150</t>
  </si>
  <si>
    <t>Дотации бюджетам сельских поселений на поддержку мер по обеспечению сбалансированности бюджетов</t>
  </si>
  <si>
    <t>2 02 39999 10 0000 150</t>
  </si>
  <si>
    <t>Прочие субвенции бюджетам сельских поселений</t>
  </si>
  <si>
    <t> 2 08 05000 10 0000 150</t>
  </si>
  <si>
    <t>МКУ "Финансовое управление администрации Селемджинского района Амурской области"</t>
  </si>
  <si>
    <t>* 1 000 – Сумма платежа (перерасчеты, недоимка и задолженность по соответствующему платежу, в том числе по отмененному)</t>
  </si>
  <si>
    <t>* 4 000 – Прочие поступления</t>
  </si>
  <si>
    <t>Код группы, подгруппы, статьи и вида источников</t>
  </si>
  <si>
    <t>01 05 02 01 10 0000 510</t>
  </si>
  <si>
    <t>Увеличение прочих остатков денежных средств бюджетов сельских поселений</t>
  </si>
  <si>
    <t>01 05 02 01 10 0000 610</t>
  </si>
  <si>
    <t>Уменьшение прочих остатков денежных средств бюджетов сельских поселений</t>
  </si>
  <si>
    <t xml:space="preserve">                      Приложение № 2                                                                                                                                                                   </t>
  </si>
  <si>
    <t>плановый период</t>
  </si>
  <si>
    <t>2021 год</t>
  </si>
  <si>
    <t>2022 год</t>
  </si>
  <si>
    <t>Изменение остатков средств на счетах по учету средств местного бюджета в течение соответствующего финансового года</t>
  </si>
  <si>
    <t>Итого источников внутреннего финансирования дефицита бюджета сельсовета</t>
  </si>
  <si>
    <t>тыс. руб.</t>
  </si>
  <si>
    <t>Код бюджетной классификации Российской Федерации</t>
  </si>
  <si>
    <t>Наименование кода поступлений</t>
  </si>
  <si>
    <t>Плановый период</t>
  </si>
  <si>
    <t xml:space="preserve">1 00 00000 00 0000 000 </t>
  </si>
  <si>
    <t>НАЛОГОВЫЕ И НЕНАЛОГОВЫЕ ДОХОДЫ</t>
  </si>
  <si>
    <t>Налоговые доходы</t>
  </si>
  <si>
    <t xml:space="preserve">1 01 00000 00 0000 000 </t>
  </si>
  <si>
    <t>НАЛОГИ НА ПРИБЫЛЬ, ДОХОДЫ</t>
  </si>
  <si>
    <t xml:space="preserve">1 01 02000 01 0000 110 </t>
  </si>
  <si>
    <t xml:space="preserve">1 06 00000 00 0000 000 </t>
  </si>
  <si>
    <t>НАЛОГИ НА ИМУЩЕСТВО</t>
  </si>
  <si>
    <t xml:space="preserve">1 06 01000 00 0000 110 </t>
  </si>
  <si>
    <t xml:space="preserve">1 06 06000 00 0000 110 </t>
  </si>
  <si>
    <t xml:space="preserve">1 08 00000 00 0000 000 </t>
  </si>
  <si>
    <t>ГОСУДАРСТВЕННАЯ ПОШЛИНА</t>
  </si>
  <si>
    <t xml:space="preserve">1 08 04020 01 0000 110 </t>
  </si>
  <si>
    <t>Неналоговые доходы</t>
  </si>
  <si>
    <t xml:space="preserve">1 11 00000 00 0000 000 </t>
  </si>
  <si>
    <t>ДОХОДЫ ОТ ИСПОЛЬЗОВАНИЯ ИМУЩЕСТВА, НАХОДЯЩЕГОСЯ В ГОСУДАРСТВЕННОЙ И МУНИЦИПАЛЬНОЙ СОБСТВЕННОСТИ</t>
  </si>
  <si>
    <t xml:space="preserve">1 11 05000 00 0000 120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</si>
  <si>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</si>
  <si>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2 00 00000 00 0000 000 </t>
  </si>
  <si>
    <t xml:space="preserve">2 02 16001 00 0000 150 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</si>
  <si>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</si>
  <si>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 xml:space="preserve">2 02 16001 10 0000 150 </t>
  </si>
  <si>
    <t>Субвенции бюджетам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</si>
  <si>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</si>
  <si>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ИТОГО ДОХОДОВ</t>
  </si>
  <si>
    <t>(тыс.руб.)</t>
  </si>
  <si>
    <t>Субвенции бюджетам субъектов Российской Федерации и муниципальных образований</t>
  </si>
  <si>
    <t xml:space="preserve">Субвенции бюджетам на государственную регистрацию актов гражданского состояния </t>
  </si>
  <si>
    <t>Субвенции бюджетам сельских поселений  на государственную регистрацию актов гражданского состояния</t>
  </si>
  <si>
    <t xml:space="preserve">Субвенции  бюджетам сельских поселений на осуществление   первичного  воинского  учета на территориях, где  отсутствуют  военные комиссариаты </t>
  </si>
  <si>
    <t>Безвозмездные поступления от других бюджетов бюджетной системы Российской Федерации</t>
  </si>
  <si>
    <t>2 02 00000 00 0000 000</t>
  </si>
  <si>
    <t>2 02 35000 00 0000 150</t>
  </si>
  <si>
    <t>2 02 35930 00 0000 150</t>
  </si>
  <si>
    <t>2 02 35118 00 0000 150</t>
  </si>
  <si>
    <t>Дотации бюджетам бюджетной системы РФ</t>
  </si>
  <si>
    <t>2 02 10000 00 0000 150</t>
  </si>
  <si>
    <t>Рз</t>
  </si>
  <si>
    <t>ПР</t>
  </si>
  <si>
    <t>ЦСР</t>
  </si>
  <si>
    <t>ВР</t>
  </si>
  <si>
    <t>Общегосударственные вопросы</t>
  </si>
  <si>
    <t>Функционирование высшего должностного лица  субъекта Российской Федерации и муниципального образования</t>
  </si>
  <si>
    <t>100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</si>
  <si>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</si>
  <si>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Центральный аппарат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</si>
  <si>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</si>
  <si>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</si>
  <si>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</si>
  <si>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</si>
  <si>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Резервные фонды</t>
  </si>
  <si>
    <t>Резервные фонды местных администраций</t>
  </si>
  <si>
    <t/>
  </si>
  <si>
    <t>Другие общегосударственные вопросы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</si>
  <si>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</si>
  <si>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</si>
  <si>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</si>
  <si>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</si>
  <si>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88 8 00 51180</t>
  </si>
  <si>
    <t>Национальная безопасность и правоохранительная деятельность</t>
  </si>
  <si>
    <t>Жилищно-коммунальное хозяйство</t>
  </si>
  <si>
    <t>Культура, кинематография</t>
  </si>
  <si>
    <t>Культура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</si>
  <si>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</si>
  <si>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500</t>
  </si>
  <si>
    <t>Всего</t>
  </si>
  <si>
    <t xml:space="preserve"> 2020 год </t>
  </si>
  <si>
    <t xml:space="preserve"> 2021 год </t>
  </si>
  <si>
    <t xml:space="preserve"> 2022 год </t>
  </si>
  <si>
    <t>Непрограммные расходы</t>
  </si>
  <si>
    <t>01</t>
  </si>
  <si>
    <t>02</t>
  </si>
  <si>
    <t>88.0.00.00000</t>
  </si>
  <si>
    <t>88.8.00.00000</t>
  </si>
  <si>
    <t>Глава муниципального образования</t>
  </si>
  <si>
    <t>88.8.00.80010</t>
  </si>
  <si>
    <t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</si>
  <si>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</t>
  </si>
  <si>
    <t>04</t>
  </si>
  <si>
    <t>06</t>
  </si>
  <si>
    <t>Непрограммные расходы на выполнение муниципальных полномочий</t>
  </si>
  <si>
    <t>11</t>
  </si>
  <si>
    <t>13</t>
  </si>
  <si>
    <r>
      <t xml:space="preserve">Обеспечение деятельности подведомственных учреждений по хозяйственному обслуживанию </t>
    </r>
    <r>
      <rPr>
        <i/>
        <sz val="11"/>
        <rFont val="Times New Roman"/>
        <family val="1"/>
        <charset val="204"/>
      </rPr>
      <t>(бухгалтерия)</t>
    </r>
  </si>
  <si>
    <t>03</t>
  </si>
  <si>
    <t>Обеспечение пожарной безопасности</t>
  </si>
  <si>
    <t>10</t>
  </si>
  <si>
    <t>05</t>
  </si>
  <si>
    <t xml:space="preserve">Основное мероприятие 4 Приобретение горюче-смазочных материалов для скашивания травы на территории поселения  </t>
  </si>
  <si>
    <t>01 0 00 00000</t>
  </si>
  <si>
    <t>88 8 00 80040</t>
  </si>
  <si>
    <t>Обеспечение деятельности подведомственных учреждений культуры</t>
  </si>
  <si>
    <t>08</t>
  </si>
  <si>
    <t>88 8 00 80050</t>
  </si>
  <si>
    <t>Межбюджетные трансферты, передаваемые в районный бюджет на исполнение переданных полномочий по осуществлению внешнего контроля</t>
  </si>
  <si>
    <t>Код администратора</t>
  </si>
  <si>
    <t>Код раздела и подраздела</t>
  </si>
  <si>
    <t>Код ЦС</t>
  </si>
  <si>
    <t>Код ВР</t>
  </si>
  <si>
    <t>1000;1001</t>
  </si>
  <si>
    <t>итого</t>
  </si>
  <si>
    <t xml:space="preserve">              Приложение № 3                                                                                                                                                                   </t>
  </si>
  <si>
    <t xml:space="preserve">Приложение № 4                                                                                                                                                                 </t>
  </si>
  <si>
    <t>ВНИМАНИЕ таблица формируется автоматически по данным приложения №6, при внесении изменений в приложение №6, небходимо будет внести изменения и в это приложение</t>
  </si>
  <si>
    <t xml:space="preserve">Приложение № 5                                                                                                                                                               </t>
  </si>
  <si>
    <t xml:space="preserve">Приложение № 6                                                                                                                                                               </t>
  </si>
  <si>
    <t xml:space="preserve">Приложение № 7                                                                                                                                                               </t>
  </si>
  <si>
    <t xml:space="preserve">Приложение № 8                                                                                                                                                               </t>
  </si>
  <si>
    <t xml:space="preserve">Приложение № 9                                                                                                                                                               </t>
  </si>
  <si>
    <t>Социальная политика (Социальное обеспечение и иные выплаты населению)</t>
  </si>
  <si>
    <t>2023 год</t>
  </si>
  <si>
    <r>
      <t xml:space="preserve">к решению </t>
    </r>
    <r>
      <rPr>
        <i/>
        <sz val="12"/>
        <rFont val="Times New Roman"/>
        <family val="1"/>
        <charset val="204"/>
      </rPr>
      <t>Огоджинского сельсовета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</si>
  <si>
    <r>
      <t xml:space="preserve">Перечень и коды главных администраторов доходов бюджета </t>
    </r>
    <r>
      <rPr>
        <b/>
        <i/>
        <sz val="12"/>
        <rFont val="Times New Roman"/>
        <family val="1"/>
        <charset val="204"/>
      </rPr>
      <t>Огоджинского сельсовета</t>
    </r>
  </si>
  <si>
    <r>
      <t xml:space="preserve">Администрация </t>
    </r>
    <r>
      <rPr>
        <b/>
        <i/>
        <sz val="12"/>
        <rFont val="Times New Roman"/>
        <family val="1"/>
        <charset val="204"/>
      </rPr>
      <t>Огоджинского сельсовета</t>
    </r>
  </si>
  <si>
    <t xml:space="preserve">к решению Огоджинского сельсовета                                                                                                                                 </t>
  </si>
  <si>
    <r>
      <t xml:space="preserve">Объем и распределение бюджетных ассигнований бюджета </t>
    </r>
    <r>
      <rPr>
        <b/>
        <i/>
        <sz val="12"/>
        <rFont val="Times New Roman"/>
        <family val="1"/>
        <charset val="204"/>
      </rPr>
      <t>Огоджинского сельсовета</t>
    </r>
    <r>
      <rPr>
        <b/>
        <sz val="12"/>
        <rFont val="Times New Roman"/>
        <family val="1"/>
        <charset val="204"/>
      </rPr>
      <t xml:space="preserve">, направляемых на исполнение публичных нормативных обязательств на 2021 год  и плановый период 2022 -2023 годы </t>
    </r>
  </si>
  <si>
    <r>
      <t xml:space="preserve">Перечень и коды главных администраторов источников финансирования дефицита бюджета </t>
    </r>
    <r>
      <rPr>
        <b/>
        <i/>
        <sz val="12"/>
        <rFont val="Times New Roman"/>
        <family val="1"/>
        <charset val="204"/>
      </rPr>
      <t>Огоджинского сельсовета</t>
    </r>
  </si>
  <si>
    <r>
      <t xml:space="preserve">Администрация </t>
    </r>
    <r>
      <rPr>
        <b/>
        <i/>
        <sz val="12"/>
        <rFont val="Times New Roman"/>
        <family val="1"/>
        <charset val="204"/>
      </rPr>
      <t>наименование Огоджинского сельсовета</t>
    </r>
  </si>
  <si>
    <r>
      <t xml:space="preserve">Источники финансирования дефицита бюджета </t>
    </r>
    <r>
      <rPr>
        <b/>
        <i/>
        <sz val="12"/>
        <rFont val="Times New Roman"/>
        <family val="1"/>
        <charset val="204"/>
      </rPr>
      <t>Огоджинского сельсовета</t>
    </r>
    <r>
      <rPr>
        <b/>
        <sz val="12"/>
        <rFont val="Times New Roman"/>
        <family val="1"/>
        <charset val="204"/>
      </rPr>
      <t xml:space="preserve"> на 2021 год и плановый период 2022 и 2023 годов </t>
    </r>
  </si>
  <si>
    <r>
      <t xml:space="preserve">Распределение доходов бюджета по кодам классификации доходов </t>
    </r>
    <r>
      <rPr>
        <b/>
        <i/>
        <sz val="12"/>
        <rFont val="Times New Roman CYR"/>
        <family val="1"/>
        <charset val="204"/>
      </rPr>
      <t>Огоджинского сельсовета</t>
    </r>
    <r>
      <rPr>
        <b/>
        <sz val="12"/>
        <rFont val="Times New Roman CYR"/>
        <family val="1"/>
        <charset val="204"/>
      </rPr>
      <t xml:space="preserve"> на 2021 год и плановый период  2022 и 2023 годов </t>
    </r>
  </si>
  <si>
    <r>
      <t xml:space="preserve">Распределение бюджетных ассигнований по разделам и подразделам  классификации расходов бюджета </t>
    </r>
    <r>
      <rPr>
        <b/>
        <i/>
        <sz val="12"/>
        <rFont val="Times New Roman"/>
        <family val="1"/>
        <charset val="204"/>
      </rPr>
      <t>Огоджинского сельсовета</t>
    </r>
    <r>
      <rPr>
        <b/>
        <sz val="12"/>
        <rFont val="Times New Roman"/>
        <family val="1"/>
        <charset val="204"/>
      </rPr>
      <t xml:space="preserve"> на 2021 год и плановый период  2022 и 2023 годов </t>
    </r>
  </si>
  <si>
    <r>
      <t xml:space="preserve"> Ведомственная структура расходов бюджета </t>
    </r>
    <r>
      <rPr>
        <b/>
        <i/>
        <sz val="12"/>
        <rFont val="Times New Roman"/>
        <family val="1"/>
        <charset val="204"/>
      </rPr>
      <t>Огоджинского сельсовета</t>
    </r>
    <r>
      <rPr>
        <b/>
        <sz val="12"/>
        <rFont val="Times New Roman"/>
        <family val="1"/>
        <charset val="204"/>
      </rPr>
      <t xml:space="preserve"> на 2021 год и плановый период  2022 и 2023 годов </t>
    </r>
  </si>
  <si>
    <r>
  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 классификации расходов бюджета </t>
    </r>
    <r>
      <rPr>
        <b/>
        <i/>
        <sz val="12"/>
        <rFont val="Times New Roman"/>
        <family val="1"/>
        <charset val="204"/>
      </rPr>
      <t>Огоджинского сельсовета</t>
    </r>
    <r>
      <rPr>
        <b/>
        <sz val="12"/>
        <rFont val="Times New Roman"/>
        <family val="1"/>
        <charset val="204"/>
      </rPr>
      <t xml:space="preserve"> на 2021 год и плановый период  2022 и 2023 годов </t>
    </r>
  </si>
  <si>
    <t>010</t>
  </si>
  <si>
    <t>Управление Федерального казначейства по Амурской области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</si>
  <si>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</si>
  <si>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</si>
  <si>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</si>
  <si>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</si>
  <si>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</si>
  <si>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</si>
  <si>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</si>
  <si>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</si>
  <si>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2 02 40000 00 0000 151</t>
  </si>
  <si>
    <t>ИНЫЕ МЕЖБЮДЖЕТНЫЕ ТРАНСФЕРТЫ</t>
  </si>
  <si>
    <t>2 02 49999 10 0000 151</t>
  </si>
  <si>
    <t>Прочие межбюджетные трансферты, передаваемые бюджетам поселений</t>
  </si>
  <si>
    <t>Обеспечение проведения выборов и референдумов</t>
  </si>
  <si>
    <t>07</t>
  </si>
  <si>
    <t>88 8 00 80300</t>
  </si>
  <si>
    <t>88 8 00 80100</t>
  </si>
  <si>
    <t>88 8 00 80620</t>
  </si>
  <si>
    <t>10 6 02 10190</t>
  </si>
  <si>
    <t>88 8 00 80140</t>
  </si>
  <si>
    <t>Муниципальная программа "По вопросам обеспечения пожарной безопасности на территории Огоджинского сельсовета 2020-2022г."</t>
  </si>
  <si>
    <t>Муниципальная программа "Реформирование и модернизация жилищно-коммунального хозяйства на территории Огоджинского сельсовета на 2020-2022 годы"</t>
  </si>
  <si>
    <t>01 1 01 10190</t>
  </si>
  <si>
    <t>Основное мероприятие 1 Реформирование и модернизация жилищно-коммунального хозяйства</t>
  </si>
  <si>
    <t>00.0.00.00000</t>
  </si>
  <si>
    <t xml:space="preserve"> 2023 год </t>
  </si>
  <si>
    <t>09 1 01 10199</t>
  </si>
  <si>
    <t>09 0 00 00000</t>
  </si>
  <si>
    <t>88 8 00 84400</t>
  </si>
  <si>
    <t>0</t>
  </si>
  <si>
    <t xml:space="preserve"> Объем и распределение бюджетных ассигнований на финансовое обеспечение реализации муниципальных программ на 2021 год  и плановый период 2022 -2023 годы</t>
  </si>
  <si>
    <t>Администрация  Огоджинскаого  сельсовета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</si>
</sst>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"/>
    <numFmt numFmtId="165" formatCode="?"/>
    <numFmt numFmtId="166" formatCode="#,##0.00000"/>
    <numFmt numFmtId="167" formatCode="0.00000"/>
  </numFmts>
  <fonts count="45" x14ac:knownFonts="1">
    <font>
      <sz val="8"/>
      <name val="Arial Cyr"/>
      <charset val="204"/>
    </font>
    <font>
      <b/>
      <sz val="8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i/>
      <sz val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4"/>
      <name val="Times New Roman CYR"/>
      <family val="1"/>
      <charset val="204"/>
    </font>
    <font>
      <sz val="12"/>
      <color indexed="0"/>
      <name val="Times New Roman"/>
      <family val="1"/>
      <charset val="204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0"/>
      <color indexed="8"/>
      <name val="Calibri"/>
      <family val="2"/>
    </font>
    <font>
      <sz val="11"/>
      <name val="Times New Roman"/>
      <family val="1"/>
      <charset val="204"/>
    </font>
    <font>
      <i/>
      <sz val="12"/>
      <color indexed="0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color indexed="8"/>
      <name val="Calibri"/>
      <family val="2"/>
    </font>
    <font>
      <b/>
      <sz val="11"/>
      <color indexed="0"/>
      <name val="Times New Roman"/>
      <family val="1"/>
      <charset val="204"/>
    </font>
    <font>
      <sz val="11"/>
      <color indexed="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indexed="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56"/>
      <name val="Times New Roman"/>
      <family val="1"/>
      <charset val="204"/>
    </font>
    <font>
      <b/>
      <sz val="11"/>
      <color indexed="56"/>
      <name val="Times New Roman"/>
      <family val="1"/>
      <charset val="204"/>
    </font>
    <font>
      <sz val="16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11"/>
      <color indexed="36"/>
      <name val="Times New Roman"/>
      <family val="1"/>
      <charset val="204"/>
    </font>
    <font>
      <sz val="11"/>
      <color indexed="60"/>
      <name val="Times New Roman"/>
      <family val="1"/>
      <charset val="204"/>
    </font>
    <font>
      <sz val="8"/>
      <name val="Arial Cyr"/>
      <charset val="204"/>
    </font>
    <font>
      <i/>
      <sz val="8"/>
      <color indexed="10"/>
      <name val="Times New Roman CYR"/>
      <charset val="204"/>
    </font>
    <font>
      <sz val="10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name val="Times New Roman CYR"/>
      <family val="1"/>
      <charset val="204"/>
    </font>
    <font>
      <b/>
      <i/>
      <sz val="1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2" fillId="0" borderId="0"/>
    <xf numFmtId="0" fontId="38" fillId="0" borderId="0"/>
    <xf numFmtId="0" fontId="12" fillId="0" borderId="0"/>
    <xf numFmtId="0" fontId="6" fillId="0" borderId="0"/>
    <xf numFmtId="0" fontId="17" fillId="0" borderId="0"/>
    <xf numFmtId="0" fontId="6" fillId="2" borderId="1" applyNumberFormat="0" applyFont="0" applyAlignment="0" applyProtection="0"/>
  </cellStyleXfs>
  <cellXfs count="232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/>
    <xf numFmtId="49" fontId="0" fillId="0" borderId="0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Alignment="1"/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/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49" fontId="5" fillId="0" borderId="0" xfId="0" applyNumberFormat="1" applyFont="1" applyAlignment="1">
      <alignment wrapText="1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1" fillId="0" borderId="2" xfId="0" applyFont="1" applyBorder="1" applyAlignment="1">
      <alignment horizontal="justify" vertical="center" wrapText="1"/>
    </xf>
    <xf numFmtId="49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justify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8" fillId="0" borderId="0" xfId="1" applyFont="1" applyAlignment="1"/>
    <xf numFmtId="0" fontId="7" fillId="0" borderId="0" xfId="1" applyFont="1" applyAlignment="1">
      <alignment horizontal="center"/>
    </xf>
    <xf numFmtId="0" fontId="0" fillId="0" borderId="0" xfId="0" applyFont="1"/>
    <xf numFmtId="0" fontId="14" fillId="0" borderId="2" xfId="4" applyFont="1" applyBorder="1" applyAlignment="1">
      <alignment horizontal="center" vertical="center" wrapText="1"/>
    </xf>
    <xf numFmtId="0" fontId="15" fillId="0" borderId="2" xfId="4" applyFont="1" applyBorder="1" applyAlignment="1">
      <alignment horizontal="left" wrapText="1"/>
    </xf>
    <xf numFmtId="4" fontId="15" fillId="0" borderId="2" xfId="4" applyNumberFormat="1" applyFont="1" applyBorder="1" applyAlignment="1">
      <alignment shrinkToFit="1"/>
    </xf>
    <xf numFmtId="0" fontId="16" fillId="0" borderId="2" xfId="4" applyFont="1" applyBorder="1" applyAlignment="1">
      <alignment horizontal="left" vertical="center" wrapText="1"/>
    </xf>
    <xf numFmtId="4" fontId="16" fillId="0" borderId="2" xfId="4" applyNumberFormat="1" applyFont="1" applyBorder="1" applyAlignment="1">
      <alignment shrinkToFit="1"/>
    </xf>
    <xf numFmtId="0" fontId="2" fillId="0" borderId="0" xfId="1" applyFont="1" applyAlignment="1">
      <alignment horizontal="right"/>
    </xf>
    <xf numFmtId="0" fontId="17" fillId="0" borderId="0" xfId="5" applyAlignment="1"/>
    <xf numFmtId="0" fontId="17" fillId="0" borderId="0" xfId="5"/>
    <xf numFmtId="0" fontId="18" fillId="0" borderId="0" xfId="5" applyFont="1" applyAlignment="1">
      <alignment horizontal="right"/>
    </xf>
    <xf numFmtId="4" fontId="17" fillId="0" borderId="0" xfId="5" applyNumberFormat="1"/>
    <xf numFmtId="0" fontId="8" fillId="0" borderId="0" xfId="5" applyFont="1" applyAlignment="1">
      <alignment horizontal="left"/>
    </xf>
    <xf numFmtId="0" fontId="20" fillId="0" borderId="0" xfId="5" applyFont="1" applyAlignment="1">
      <alignment horizontal="right"/>
    </xf>
    <xf numFmtId="0" fontId="22" fillId="0" borderId="0" xfId="5" applyFont="1"/>
    <xf numFmtId="49" fontId="27" fillId="4" borderId="2" xfId="5" applyNumberFormat="1" applyFont="1" applyFill="1" applyBorder="1" applyAlignment="1">
      <alignment horizontal="center" vertical="center" wrapText="1"/>
    </xf>
    <xf numFmtId="165" fontId="27" fillId="4" borderId="2" xfId="5" applyNumberFormat="1" applyFont="1" applyFill="1" applyBorder="1" applyAlignment="1">
      <alignment horizontal="justify" vertical="center" wrapText="1"/>
    </xf>
    <xf numFmtId="49" fontId="28" fillId="0" borderId="2" xfId="5" applyNumberFormat="1" applyFont="1" applyFill="1" applyBorder="1" applyAlignment="1">
      <alignment horizontal="center" vertical="center" wrapText="1"/>
    </xf>
    <xf numFmtId="165" fontId="29" fillId="0" borderId="2" xfId="5" applyNumberFormat="1" applyFont="1" applyFill="1" applyBorder="1" applyAlignment="1">
      <alignment horizontal="justify" vertical="center" wrapText="1"/>
    </xf>
    <xf numFmtId="49" fontId="27" fillId="0" borderId="2" xfId="5" applyNumberFormat="1" applyFont="1" applyFill="1" applyBorder="1" applyAlignment="1">
      <alignment horizontal="center" vertical="center" wrapText="1"/>
    </xf>
    <xf numFmtId="165" fontId="27" fillId="0" borderId="2" xfId="5" applyNumberFormat="1" applyFont="1" applyFill="1" applyBorder="1" applyAlignment="1">
      <alignment horizontal="justify" vertical="center" wrapText="1"/>
    </xf>
    <xf numFmtId="165" fontId="28" fillId="0" borderId="2" xfId="5" applyNumberFormat="1" applyFont="1" applyFill="1" applyBorder="1" applyAlignment="1">
      <alignment horizontal="justify" vertical="center" wrapText="1"/>
    </xf>
    <xf numFmtId="165" fontId="27" fillId="4" borderId="2" xfId="5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29" fillId="3" borderId="2" xfId="0" applyFont="1" applyFill="1" applyBorder="1" applyAlignment="1">
      <alignment horizontal="left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165" fontId="30" fillId="0" borderId="2" xfId="0" applyNumberFormat="1" applyFont="1" applyFill="1" applyBorder="1" applyAlignment="1">
      <alignment horizontal="justify" vertical="center" wrapText="1"/>
    </xf>
    <xf numFmtId="49" fontId="28" fillId="0" borderId="2" xfId="0" applyNumberFormat="1" applyFont="1" applyFill="1" applyBorder="1" applyAlignment="1">
      <alignment horizontal="center" vertical="center" wrapText="1"/>
    </xf>
    <xf numFmtId="165" fontId="28" fillId="0" borderId="2" xfId="0" applyNumberFormat="1" applyFont="1" applyFill="1" applyBorder="1" applyAlignment="1">
      <alignment horizontal="justify" vertical="center" wrapText="1"/>
    </xf>
    <xf numFmtId="49" fontId="31" fillId="0" borderId="2" xfId="0" applyNumberFormat="1" applyFont="1" applyBorder="1" applyAlignment="1">
      <alignment horizontal="left" vertical="center" wrapText="1"/>
    </xf>
    <xf numFmtId="49" fontId="23" fillId="0" borderId="2" xfId="0" applyNumberFormat="1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49" fontId="32" fillId="0" borderId="3" xfId="5" applyNumberFormat="1" applyFont="1" applyFill="1" applyBorder="1" applyAlignment="1">
      <alignment horizontal="center" vertical="center" wrapText="1"/>
    </xf>
    <xf numFmtId="165" fontId="33" fillId="0" borderId="3" xfId="5" applyNumberFormat="1" applyFont="1" applyFill="1" applyBorder="1" applyAlignment="1">
      <alignment horizontal="justify" vertical="center" wrapText="1"/>
    </xf>
    <xf numFmtId="49" fontId="29" fillId="3" borderId="2" xfId="0" applyNumberFormat="1" applyFont="1" applyFill="1" applyBorder="1" applyAlignment="1">
      <alignment horizontal="center" vertical="center" wrapText="1"/>
    </xf>
    <xf numFmtId="49" fontId="31" fillId="3" borderId="2" xfId="0" applyNumberFormat="1" applyFont="1" applyFill="1" applyBorder="1" applyAlignment="1">
      <alignment horizontal="center" vertical="center" wrapText="1"/>
    </xf>
    <xf numFmtId="49" fontId="23" fillId="3" borderId="2" xfId="0" applyNumberFormat="1" applyFont="1" applyFill="1" applyBorder="1" applyAlignment="1">
      <alignment horizontal="center" vertical="center" wrapText="1"/>
    </xf>
    <xf numFmtId="1" fontId="35" fillId="5" borderId="2" xfId="0" applyNumberFormat="1" applyFont="1" applyFill="1" applyBorder="1" applyAlignment="1" applyProtection="1">
      <alignment horizontal="center" vertical="center" wrapText="1"/>
    </xf>
    <xf numFmtId="1" fontId="28" fillId="6" borderId="2" xfId="5" applyNumberFormat="1" applyFont="1" applyFill="1" applyBorder="1" applyAlignment="1">
      <alignment horizontal="center" vertical="center" wrapText="1"/>
    </xf>
    <xf numFmtId="166" fontId="19" fillId="0" borderId="0" xfId="0" applyNumberFormat="1" applyFont="1" applyFill="1" applyBorder="1" applyAlignment="1">
      <alignment horizontal="right" vertical="center"/>
    </xf>
    <xf numFmtId="4" fontId="19" fillId="0" borderId="0" xfId="0" applyNumberFormat="1" applyFont="1" applyFill="1" applyBorder="1" applyAlignment="1">
      <alignment horizontal="right" vertical="center"/>
    </xf>
    <xf numFmtId="166" fontId="24" fillId="0" borderId="0" xfId="0" applyNumberFormat="1" applyFont="1" applyFill="1" applyBorder="1" applyAlignment="1">
      <alignment horizontal="right" vertical="center"/>
    </xf>
    <xf numFmtId="4" fontId="24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6" fontId="35" fillId="0" borderId="0" xfId="0" applyNumberFormat="1" applyFont="1" applyFill="1" applyBorder="1" applyAlignment="1" applyProtection="1">
      <alignment horizontal="center" vertical="center" wrapText="1"/>
    </xf>
    <xf numFmtId="166" fontId="28" fillId="0" borderId="0" xfId="5" applyNumberFormat="1" applyFont="1" applyFill="1" applyBorder="1" applyAlignment="1">
      <alignment horizontal="center" vertical="center" wrapText="1"/>
    </xf>
    <xf numFmtId="166" fontId="9" fillId="0" borderId="0" xfId="0" applyNumberFormat="1" applyFont="1" applyFill="1" applyBorder="1" applyAlignment="1" applyProtection="1">
      <alignment horizontal="center" vertical="center" wrapText="1"/>
    </xf>
    <xf numFmtId="166" fontId="29" fillId="0" borderId="0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35" fillId="5" borderId="2" xfId="0" applyNumberFormat="1" applyFont="1" applyFill="1" applyBorder="1" applyAlignment="1" applyProtection="1">
      <alignment horizontal="center" vertical="center" wrapText="1"/>
    </xf>
    <xf numFmtId="49" fontId="28" fillId="6" borderId="2" xfId="5" applyNumberFormat="1" applyFont="1" applyFill="1" applyBorder="1" applyAlignment="1">
      <alignment horizontal="center" vertical="center" wrapText="1"/>
    </xf>
    <xf numFmtId="49" fontId="23" fillId="7" borderId="2" xfId="0" applyNumberFormat="1" applyFont="1" applyFill="1" applyBorder="1" applyAlignment="1" applyProtection="1">
      <alignment horizontal="center" vertical="center" wrapText="1"/>
    </xf>
    <xf numFmtId="1" fontId="23" fillId="7" borderId="2" xfId="0" applyNumberFormat="1" applyFont="1" applyFill="1" applyBorder="1" applyAlignment="1" applyProtection="1">
      <alignment horizontal="center" vertical="center" wrapText="1"/>
    </xf>
    <xf numFmtId="49" fontId="31" fillId="8" borderId="2" xfId="0" applyNumberFormat="1" applyFont="1" applyFill="1" applyBorder="1" applyAlignment="1" applyProtection="1">
      <alignment horizontal="center" vertical="center" wrapText="1"/>
    </xf>
    <xf numFmtId="1" fontId="31" fillId="8" borderId="2" xfId="0" applyNumberFormat="1" applyFont="1" applyFill="1" applyBorder="1" applyAlignment="1" applyProtection="1">
      <alignment horizontal="center" vertical="center" wrapText="1"/>
    </xf>
    <xf numFmtId="4" fontId="31" fillId="8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49" fontId="5" fillId="9" borderId="2" xfId="0" applyNumberFormat="1" applyFont="1" applyFill="1" applyBorder="1" applyAlignment="1">
      <alignment horizontal="center" vertical="center"/>
    </xf>
    <xf numFmtId="4" fontId="5" fillId="9" borderId="2" xfId="0" applyNumberFormat="1" applyFont="1" applyFill="1" applyBorder="1" applyAlignment="1">
      <alignment horizontal="center" vertical="center" wrapText="1"/>
    </xf>
    <xf numFmtId="49" fontId="9" fillId="10" borderId="2" xfId="0" applyNumberFormat="1" applyFont="1" applyFill="1" applyBorder="1" applyAlignment="1">
      <alignment horizontal="center" vertical="center"/>
    </xf>
    <xf numFmtId="0" fontId="9" fillId="10" borderId="2" xfId="0" applyNumberFormat="1" applyFont="1" applyFill="1" applyBorder="1" applyAlignment="1" applyProtection="1">
      <alignment horizontal="center" vertical="center"/>
    </xf>
    <xf numFmtId="49" fontId="9" fillId="10" borderId="2" xfId="0" applyNumberFormat="1" applyFont="1" applyFill="1" applyBorder="1" applyAlignment="1" applyProtection="1">
      <alignment horizontal="center" vertical="center"/>
    </xf>
    <xf numFmtId="49" fontId="36" fillId="11" borderId="2" xfId="0" applyNumberFormat="1" applyFont="1" applyFill="1" applyBorder="1" applyAlignment="1">
      <alignment horizontal="center" vertical="center"/>
    </xf>
    <xf numFmtId="0" fontId="36" fillId="11" borderId="2" xfId="0" applyNumberFormat="1" applyFont="1" applyFill="1" applyBorder="1" applyAlignment="1" applyProtection="1">
      <alignment horizontal="center" vertical="center"/>
    </xf>
    <xf numFmtId="49" fontId="36" fillId="11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 vertical="center"/>
    </xf>
    <xf numFmtId="49" fontId="9" fillId="12" borderId="2" xfId="0" applyNumberFormat="1" applyFont="1" applyFill="1" applyBorder="1" applyAlignment="1">
      <alignment horizontal="center" vertical="center"/>
    </xf>
    <xf numFmtId="49" fontId="9" fillId="12" borderId="2" xfId="0" applyNumberFormat="1" applyFont="1" applyFill="1" applyBorder="1" applyAlignment="1">
      <alignment horizontal="center" vertical="center" wrapText="1"/>
    </xf>
    <xf numFmtId="49" fontId="9" fillId="12" borderId="2" xfId="0" applyNumberFormat="1" applyFont="1" applyFill="1" applyBorder="1" applyAlignment="1" applyProtection="1">
      <alignment horizontal="center" vertical="center"/>
    </xf>
    <xf numFmtId="4" fontId="9" fillId="12" borderId="2" xfId="0" applyNumberFormat="1" applyFont="1" applyFill="1" applyBorder="1" applyAlignment="1">
      <alignment horizontal="center" vertical="center" wrapText="1"/>
    </xf>
    <xf numFmtId="49" fontId="37" fillId="0" borderId="2" xfId="0" applyNumberFormat="1" applyFont="1" applyFill="1" applyBorder="1" applyAlignment="1">
      <alignment horizontal="center" vertical="center"/>
    </xf>
    <xf numFmtId="49" fontId="37" fillId="0" borderId="2" xfId="0" applyNumberFormat="1" applyFont="1" applyFill="1" applyBorder="1" applyAlignment="1">
      <alignment horizontal="center" vertical="center" wrapText="1"/>
    </xf>
    <xf numFmtId="49" fontId="37" fillId="0" borderId="2" xfId="0" applyNumberFormat="1" applyFont="1" applyFill="1" applyBorder="1" applyAlignment="1" applyProtection="1">
      <alignment horizontal="center" vertical="center"/>
    </xf>
    <xf numFmtId="4" fontId="37" fillId="0" borderId="2" xfId="0" applyNumberFormat="1" applyFont="1" applyFill="1" applyBorder="1" applyAlignment="1">
      <alignment horizontal="center" vertical="center" wrapText="1"/>
    </xf>
    <xf numFmtId="1" fontId="31" fillId="8" borderId="2" xfId="0" applyNumberFormat="1" applyFont="1" applyFill="1" applyBorder="1" applyAlignment="1" applyProtection="1">
      <alignment vertical="top" wrapText="1"/>
    </xf>
    <xf numFmtId="49" fontId="9" fillId="0" borderId="2" xfId="0" applyNumberFormat="1" applyFont="1" applyFill="1" applyBorder="1" applyAlignment="1" applyProtection="1">
      <alignment vertical="top" wrapText="1"/>
    </xf>
    <xf numFmtId="0" fontId="36" fillId="11" borderId="2" xfId="0" applyNumberFormat="1" applyFont="1" applyFill="1" applyBorder="1" applyAlignment="1" applyProtection="1">
      <alignment vertical="top" wrapText="1"/>
    </xf>
    <xf numFmtId="0" fontId="9" fillId="10" borderId="2" xfId="0" applyNumberFormat="1" applyFont="1" applyFill="1" applyBorder="1" applyAlignment="1" applyProtection="1">
      <alignment vertical="top" wrapText="1"/>
    </xf>
    <xf numFmtId="1" fontId="35" fillId="5" borderId="2" xfId="0" applyNumberFormat="1" applyFont="1" applyFill="1" applyBorder="1" applyAlignment="1" applyProtection="1">
      <alignment vertical="top" wrapText="1"/>
    </xf>
    <xf numFmtId="1" fontId="28" fillId="6" borderId="2" xfId="5" applyNumberFormat="1" applyFont="1" applyFill="1" applyBorder="1" applyAlignment="1">
      <alignment vertical="top" wrapText="1"/>
    </xf>
    <xf numFmtId="1" fontId="23" fillId="7" borderId="2" xfId="0" applyNumberFormat="1" applyFont="1" applyFill="1" applyBorder="1" applyAlignment="1" applyProtection="1">
      <alignment vertical="top" wrapText="1"/>
    </xf>
    <xf numFmtId="49" fontId="9" fillId="12" borderId="2" xfId="0" applyNumberFormat="1" applyFont="1" applyFill="1" applyBorder="1" applyAlignment="1">
      <alignment vertical="top" wrapText="1"/>
    </xf>
    <xf numFmtId="49" fontId="37" fillId="0" borderId="2" xfId="0" applyNumberFormat="1" applyFont="1" applyFill="1" applyBorder="1" applyAlignment="1">
      <alignment vertical="top" wrapText="1"/>
    </xf>
    <xf numFmtId="49" fontId="5" fillId="9" borderId="2" xfId="0" applyNumberFormat="1" applyFont="1" applyFill="1" applyBorder="1" applyAlignment="1">
      <alignment vertical="top"/>
    </xf>
    <xf numFmtId="4" fontId="3" fillId="0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center" wrapText="1"/>
    </xf>
    <xf numFmtId="1" fontId="2" fillId="0" borderId="0" xfId="0" applyNumberFormat="1" applyFont="1" applyFill="1" applyAlignment="1">
      <alignment horizontal="right" vertical="center"/>
    </xf>
    <xf numFmtId="1" fontId="9" fillId="0" borderId="2" xfId="0" applyNumberFormat="1" applyFont="1" applyFill="1" applyBorder="1" applyAlignment="1" applyProtection="1">
      <alignment horizontal="left" vertical="center"/>
    </xf>
    <xf numFmtId="1" fontId="9" fillId="0" borderId="2" xfId="0" applyNumberFormat="1" applyFont="1" applyFill="1" applyBorder="1" applyAlignment="1" applyProtection="1">
      <alignment vertical="top" wrapText="1"/>
    </xf>
    <xf numFmtId="1" fontId="36" fillId="11" borderId="2" xfId="0" applyNumberFormat="1" applyFont="1" applyFill="1" applyBorder="1" applyAlignment="1" applyProtection="1">
      <alignment vertical="top" wrapText="1"/>
    </xf>
    <xf numFmtId="1" fontId="9" fillId="12" borderId="2" xfId="0" applyNumberFormat="1" applyFont="1" applyFill="1" applyBorder="1" applyAlignment="1">
      <alignment vertical="top" wrapText="1"/>
    </xf>
    <xf numFmtId="1" fontId="37" fillId="0" borderId="2" xfId="0" applyNumberFormat="1" applyFont="1" applyFill="1" applyBorder="1" applyAlignment="1">
      <alignment vertical="top" wrapText="1"/>
    </xf>
    <xf numFmtId="1" fontId="5" fillId="9" borderId="2" xfId="0" applyNumberFormat="1" applyFont="1" applyFill="1" applyBorder="1" applyAlignment="1">
      <alignment vertical="top"/>
    </xf>
    <xf numFmtId="1" fontId="3" fillId="0" borderId="0" xfId="0" applyNumberFormat="1" applyFont="1" applyFill="1" applyAlignment="1">
      <alignment vertical="center"/>
    </xf>
    <xf numFmtId="1" fontId="3" fillId="0" borderId="0" xfId="0" applyNumberFormat="1" applyFont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0" xfId="0" applyFont="1"/>
    <xf numFmtId="0" fontId="4" fillId="0" borderId="0" xfId="0" applyFont="1" applyFill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0" fontId="34" fillId="0" borderId="0" xfId="0" applyFont="1" applyFill="1" applyAlignment="1">
      <alignment horizontal="center" vertical="center"/>
    </xf>
    <xf numFmtId="0" fontId="39" fillId="0" borderId="0" xfId="5" applyFont="1" applyAlignment="1">
      <alignment horizontal="right"/>
    </xf>
    <xf numFmtId="49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39" fillId="0" borderId="0" xfId="5" applyFont="1" applyAlignment="1">
      <alignment horizontal="left"/>
    </xf>
    <xf numFmtId="0" fontId="40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4" fillId="0" borderId="0" xfId="1" applyFont="1" applyBorder="1" applyAlignment="1">
      <alignment vertical="justify" wrapText="1"/>
    </xf>
    <xf numFmtId="0" fontId="5" fillId="0" borderId="0" xfId="1" applyFont="1" applyBorder="1" applyAlignment="1"/>
    <xf numFmtId="0" fontId="4" fillId="0" borderId="2" xfId="1" applyFont="1" applyBorder="1" applyAlignment="1">
      <alignment vertical="justify" wrapText="1"/>
    </xf>
    <xf numFmtId="0" fontId="4" fillId="0" borderId="4" xfId="0" applyFont="1" applyBorder="1" applyAlignment="1">
      <alignment horizontal="center" vertical="center"/>
    </xf>
    <xf numFmtId="167" fontId="27" fillId="4" borderId="2" xfId="5" applyNumberFormat="1" applyFont="1" applyFill="1" applyBorder="1" applyAlignment="1">
      <alignment horizontal="right" wrapText="1"/>
    </xf>
    <xf numFmtId="167" fontId="29" fillId="0" borderId="2" xfId="5" applyNumberFormat="1" applyFont="1" applyFill="1" applyBorder="1" applyAlignment="1">
      <alignment horizontal="right" wrapText="1"/>
    </xf>
    <xf numFmtId="167" fontId="27" fillId="0" borderId="2" xfId="5" applyNumberFormat="1" applyFont="1" applyFill="1" applyBorder="1" applyAlignment="1">
      <alignment horizontal="right" wrapText="1"/>
    </xf>
    <xf numFmtId="167" fontId="28" fillId="0" borderId="2" xfId="5" applyNumberFormat="1" applyFont="1" applyFill="1" applyBorder="1" applyAlignment="1">
      <alignment horizontal="right" wrapText="1"/>
    </xf>
    <xf numFmtId="167" fontId="9" fillId="3" borderId="2" xfId="0" applyNumberFormat="1" applyFont="1" applyFill="1" applyBorder="1" applyAlignment="1">
      <alignment vertical="center"/>
    </xf>
    <xf numFmtId="167" fontId="29" fillId="3" borderId="2" xfId="0" applyNumberFormat="1" applyFont="1" applyFill="1" applyBorder="1" applyAlignment="1">
      <alignment vertical="center" wrapText="1"/>
    </xf>
    <xf numFmtId="167" fontId="31" fillId="3" borderId="2" xfId="0" applyNumberFormat="1" applyFont="1" applyFill="1" applyBorder="1" applyAlignment="1">
      <alignment vertical="center" wrapText="1"/>
    </xf>
    <xf numFmtId="167" fontId="23" fillId="3" borderId="2" xfId="0" applyNumberFormat="1" applyFont="1" applyFill="1" applyBorder="1" applyAlignment="1">
      <alignment vertical="center" wrapText="1"/>
    </xf>
    <xf numFmtId="167" fontId="23" fillId="0" borderId="2" xfId="0" applyNumberFormat="1" applyFont="1" applyBorder="1" applyAlignment="1">
      <alignment vertical="center"/>
    </xf>
    <xf numFmtId="167" fontId="33" fillId="0" borderId="3" xfId="5" applyNumberFormat="1" applyFont="1" applyFill="1" applyBorder="1" applyAlignment="1">
      <alignment horizontal="right" wrapText="1"/>
    </xf>
    <xf numFmtId="0" fontId="23" fillId="0" borderId="2" xfId="1" applyFont="1" applyBorder="1" applyAlignment="1">
      <alignment horizontal="center"/>
    </xf>
    <xf numFmtId="0" fontId="29" fillId="0" borderId="2" xfId="1" applyFont="1" applyBorder="1" applyAlignment="1">
      <alignment horizontal="center"/>
    </xf>
    <xf numFmtId="49" fontId="44" fillId="0" borderId="2" xfId="1" applyNumberFormat="1" applyFont="1" applyBorder="1" applyAlignment="1">
      <alignment horizontal="center" vertical="justify" wrapText="1"/>
    </xf>
    <xf numFmtId="167" fontId="10" fillId="0" borderId="2" xfId="1" applyNumberFormat="1" applyFont="1" applyBorder="1" applyAlignment="1">
      <alignment horizontal="right"/>
    </xf>
    <xf numFmtId="49" fontId="23" fillId="0" borderId="2" xfId="1" applyNumberFormat="1" applyFont="1" applyBorder="1" applyAlignment="1">
      <alignment horizontal="center" vertical="justify" wrapText="1"/>
    </xf>
    <xf numFmtId="167" fontId="23" fillId="0" borderId="2" xfId="1" applyNumberFormat="1" applyFont="1" applyBorder="1" applyAlignment="1">
      <alignment horizontal="right"/>
    </xf>
    <xf numFmtId="166" fontId="36" fillId="11" borderId="2" xfId="0" applyNumberFormat="1" applyFont="1" applyFill="1" applyBorder="1" applyAlignment="1">
      <alignment horizontal="center" vertical="center" wrapText="1"/>
    </xf>
    <xf numFmtId="166" fontId="9" fillId="10" borderId="2" xfId="0" applyNumberFormat="1" applyFont="1" applyFill="1" applyBorder="1" applyAlignment="1" applyProtection="1">
      <alignment horizontal="center" vertical="center" wrapText="1"/>
    </xf>
    <xf numFmtId="166" fontId="35" fillId="5" borderId="2" xfId="0" applyNumberFormat="1" applyFont="1" applyFill="1" applyBorder="1" applyAlignment="1" applyProtection="1">
      <alignment horizontal="center" vertical="center" wrapText="1"/>
    </xf>
    <xf numFmtId="166" fontId="28" fillId="6" borderId="2" xfId="5" applyNumberFormat="1" applyFont="1" applyFill="1" applyBorder="1" applyAlignment="1">
      <alignment horizontal="center" vertical="center" wrapText="1"/>
    </xf>
    <xf numFmtId="166" fontId="23" fillId="7" borderId="2" xfId="0" applyNumberFormat="1" applyFont="1" applyFill="1" applyBorder="1" applyAlignment="1" applyProtection="1">
      <alignment horizontal="center" vertical="center" wrapText="1"/>
    </xf>
    <xf numFmtId="166" fontId="31" fillId="8" borderId="2" xfId="0" applyNumberFormat="1" applyFont="1" applyFill="1" applyBorder="1" applyAlignment="1" applyProtection="1">
      <alignment horizontal="center" vertical="center" wrapText="1"/>
    </xf>
    <xf numFmtId="166" fontId="9" fillId="12" borderId="2" xfId="0" applyNumberFormat="1" applyFont="1" applyFill="1" applyBorder="1" applyAlignment="1">
      <alignment horizontal="center" vertical="center" wrapText="1"/>
    </xf>
    <xf numFmtId="166" fontId="37" fillId="0" borderId="2" xfId="0" applyNumberFormat="1" applyFont="1" applyFill="1" applyBorder="1" applyAlignment="1">
      <alignment horizontal="center" vertical="center" wrapText="1"/>
    </xf>
    <xf numFmtId="166" fontId="5" fillId="9" borderId="2" xfId="0" applyNumberFormat="1" applyFont="1" applyFill="1" applyBorder="1" applyAlignment="1">
      <alignment horizontal="center" vertical="center" wrapText="1"/>
    </xf>
    <xf numFmtId="166" fontId="9" fillId="0" borderId="2" xfId="0" applyNumberFormat="1" applyFont="1" applyFill="1" applyBorder="1" applyAlignment="1" applyProtection="1">
      <alignment horizontal="center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166" fontId="5" fillId="9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2" fillId="0" borderId="0" xfId="0" applyFont="1" applyFill="1" applyAlignment="1">
      <alignment horizontal="justify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2" xfId="4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5" fillId="0" borderId="0" xfId="1" applyFont="1" applyAlignment="1">
      <alignment horizontal="center" wrapText="1"/>
    </xf>
    <xf numFmtId="165" fontId="25" fillId="0" borderId="4" xfId="5" applyNumberFormat="1" applyFont="1" applyBorder="1" applyAlignment="1">
      <alignment horizontal="center" vertical="center" wrapText="1"/>
    </xf>
    <xf numFmtId="165" fontId="25" fillId="0" borderId="3" xfId="5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21" fillId="0" borderId="0" xfId="5" applyFont="1" applyAlignment="1">
      <alignment horizontal="center" wrapText="1"/>
    </xf>
    <xf numFmtId="0" fontId="26" fillId="0" borderId="7" xfId="5" applyFont="1" applyBorder="1" applyAlignment="1"/>
    <xf numFmtId="0" fontId="26" fillId="0" borderId="3" xfId="5" applyFont="1" applyBorder="1" applyAlignment="1"/>
    <xf numFmtId="0" fontId="9" fillId="0" borderId="5" xfId="5" applyFont="1" applyBorder="1" applyAlignment="1">
      <alignment horizontal="center"/>
    </xf>
    <xf numFmtId="0" fontId="9" fillId="0" borderId="6" xfId="5" applyFont="1" applyBorder="1" applyAlignment="1">
      <alignment horizontal="center"/>
    </xf>
    <xf numFmtId="165" fontId="25" fillId="0" borderId="6" xfId="5" applyNumberFormat="1" applyFont="1" applyBorder="1" applyAlignment="1">
      <alignment horizontal="center" vertical="center" wrapText="1"/>
    </xf>
    <xf numFmtId="0" fontId="26" fillId="0" borderId="6" xfId="5" applyFont="1" applyBorder="1"/>
    <xf numFmtId="0" fontId="3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top" wrapText="1"/>
    </xf>
    <xf numFmtId="0" fontId="34" fillId="0" borderId="8" xfId="0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5"/>
    <cellStyle name="Примечание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workbookViewId="0">
      <selection activeCell="B39" sqref="B39"/>
    </sheetView>
  </sheetViews>
  <sheetFormatPr defaultRowHeight="15.75" x14ac:dyDescent="0.2"/>
  <cols>
    <col min="1" max="1" width="9.1640625" style="24" customWidth="1"/>
    <col min="2" max="2" width="31.1640625" style="13" customWidth="1"/>
    <col min="3" max="3" width="67.6640625" style="8" customWidth="1"/>
    <col min="4" max="4" width="6.1640625" customWidth="1"/>
  </cols>
  <sheetData>
    <row r="1" spans="1:4" x14ac:dyDescent="0.2">
      <c r="C1" s="7" t="s">
        <v>5</v>
      </c>
      <c r="D1" s="1"/>
    </row>
    <row r="2" spans="1:4" x14ac:dyDescent="0.2">
      <c r="C2" s="8" t="s">
        <v>201</v>
      </c>
      <c r="D2" s="2"/>
    </row>
    <row r="3" spans="1:4" x14ac:dyDescent="0.2">
      <c r="C3" s="8" t="s">
        <v>6</v>
      </c>
    </row>
    <row r="5" spans="1:4" ht="32.450000000000003" customHeight="1" x14ac:dyDescent="0.25">
      <c r="A5" s="204" t="s">
        <v>202</v>
      </c>
      <c r="B5" s="204"/>
      <c r="C5" s="204"/>
      <c r="D5" s="17"/>
    </row>
    <row r="6" spans="1:4" x14ac:dyDescent="0.25">
      <c r="A6" s="17"/>
      <c r="B6" s="17"/>
      <c r="C6" s="17"/>
      <c r="D6" s="17"/>
    </row>
    <row r="7" spans="1:4" s="10" customFormat="1" ht="25.5" x14ac:dyDescent="0.2">
      <c r="A7" s="35" t="s">
        <v>0</v>
      </c>
      <c r="B7" s="36" t="s">
        <v>8</v>
      </c>
      <c r="C7" s="36" t="s">
        <v>9</v>
      </c>
    </row>
    <row r="8" spans="1:4" x14ac:dyDescent="0.2">
      <c r="A8" s="29" t="s">
        <v>213</v>
      </c>
      <c r="B8" s="12"/>
      <c r="C8" s="11" t="s">
        <v>203</v>
      </c>
      <c r="D8" s="3"/>
    </row>
    <row r="9" spans="1:4" ht="78.75" x14ac:dyDescent="0.2">
      <c r="A9" s="14" t="s">
        <v>213</v>
      </c>
      <c r="B9" s="15" t="s">
        <v>60</v>
      </c>
      <c r="C9" s="30" t="s">
        <v>61</v>
      </c>
      <c r="D9" s="4"/>
    </row>
    <row r="10" spans="1:4" ht="94.5" x14ac:dyDescent="0.2">
      <c r="A10" s="14" t="s">
        <v>213</v>
      </c>
      <c r="B10" s="15" t="s">
        <v>10</v>
      </c>
      <c r="C10" s="30" t="s">
        <v>11</v>
      </c>
      <c r="D10" s="4"/>
    </row>
    <row r="11" spans="1:4" ht="78.75" x14ac:dyDescent="0.2">
      <c r="A11" s="14" t="s">
        <v>213</v>
      </c>
      <c r="B11" s="15" t="s">
        <v>12</v>
      </c>
      <c r="C11" s="30" t="s">
        <v>13</v>
      </c>
      <c r="D11" s="4"/>
    </row>
    <row r="12" spans="1:4" ht="94.5" x14ac:dyDescent="0.2">
      <c r="A12" s="14" t="s">
        <v>213</v>
      </c>
      <c r="B12" s="15" t="s">
        <v>14</v>
      </c>
      <c r="C12" s="30" t="s">
        <v>15</v>
      </c>
      <c r="D12" s="1"/>
    </row>
    <row r="13" spans="1:4" ht="31.9" customHeight="1" x14ac:dyDescent="0.2">
      <c r="A13" s="14" t="s">
        <v>213</v>
      </c>
      <c r="B13" s="15" t="s">
        <v>16</v>
      </c>
      <c r="C13" s="30" t="s">
        <v>1</v>
      </c>
      <c r="D13" s="4"/>
    </row>
    <row r="14" spans="1:4" ht="31.5" x14ac:dyDescent="0.2">
      <c r="A14" s="14" t="s">
        <v>213</v>
      </c>
      <c r="B14" s="15" t="s">
        <v>17</v>
      </c>
      <c r="C14" s="30" t="s">
        <v>18</v>
      </c>
      <c r="D14" s="1"/>
    </row>
    <row r="15" spans="1:4" ht="107.45" customHeight="1" x14ac:dyDescent="0.2">
      <c r="A15" s="14" t="s">
        <v>213</v>
      </c>
      <c r="B15" s="15" t="s">
        <v>19</v>
      </c>
      <c r="C15" s="30" t="s">
        <v>20</v>
      </c>
      <c r="D15" s="1"/>
    </row>
    <row r="16" spans="1:4" ht="64.900000000000006" customHeight="1" x14ac:dyDescent="0.2">
      <c r="A16" s="14" t="s">
        <v>213</v>
      </c>
      <c r="B16" s="15" t="s">
        <v>21</v>
      </c>
      <c r="C16" s="30" t="s">
        <v>22</v>
      </c>
      <c r="D16" s="1"/>
    </row>
    <row r="17" spans="1:4" ht="47.25" x14ac:dyDescent="0.2">
      <c r="A17" s="14" t="s">
        <v>213</v>
      </c>
      <c r="B17" s="15" t="s">
        <v>62</v>
      </c>
      <c r="C17" s="30" t="s">
        <v>63</v>
      </c>
      <c r="D17" s="1"/>
    </row>
    <row r="18" spans="1:4" ht="31.5" x14ac:dyDescent="0.2">
      <c r="A18" s="14" t="s">
        <v>213</v>
      </c>
      <c r="B18" s="15" t="s">
        <v>25</v>
      </c>
      <c r="C18" s="31" t="s">
        <v>2</v>
      </c>
      <c r="D18" s="16"/>
    </row>
    <row r="19" spans="1:4" ht="31.5" x14ac:dyDescent="0.2">
      <c r="A19" s="14" t="s">
        <v>213</v>
      </c>
      <c r="B19" s="15" t="s">
        <v>26</v>
      </c>
      <c r="C19" s="30" t="s">
        <v>3</v>
      </c>
      <c r="D19" s="4"/>
    </row>
    <row r="20" spans="1:4" ht="31.9" customHeight="1" x14ac:dyDescent="0.2">
      <c r="A20" s="14" t="s">
        <v>213</v>
      </c>
      <c r="B20" s="9" t="s">
        <v>64</v>
      </c>
      <c r="C20" s="28" t="s">
        <v>65</v>
      </c>
      <c r="D20" s="5"/>
    </row>
    <row r="21" spans="1:4" ht="31.5" x14ac:dyDescent="0.2">
      <c r="A21" s="14" t="s">
        <v>213</v>
      </c>
      <c r="B21" s="15" t="s">
        <v>27</v>
      </c>
      <c r="C21" s="28" t="s">
        <v>66</v>
      </c>
      <c r="D21" s="1"/>
    </row>
    <row r="22" spans="1:4" ht="31.5" x14ac:dyDescent="0.2">
      <c r="A22" s="14" t="s">
        <v>213</v>
      </c>
      <c r="B22" s="15" t="s">
        <v>67</v>
      </c>
      <c r="C22" s="28" t="s">
        <v>68</v>
      </c>
      <c r="D22" s="1"/>
    </row>
    <row r="23" spans="1:4" ht="47.25" x14ac:dyDescent="0.2">
      <c r="A23" s="14" t="s">
        <v>213</v>
      </c>
      <c r="B23" s="15" t="s">
        <v>28</v>
      </c>
      <c r="C23" s="28" t="s">
        <v>29</v>
      </c>
      <c r="D23" s="1"/>
    </row>
    <row r="24" spans="1:4" x14ac:dyDescent="0.2">
      <c r="A24" s="14" t="s">
        <v>213</v>
      </c>
      <c r="B24" s="15" t="s">
        <v>30</v>
      </c>
      <c r="C24" s="28" t="s">
        <v>31</v>
      </c>
      <c r="D24" s="1"/>
    </row>
    <row r="25" spans="1:4" ht="30.75" customHeight="1" x14ac:dyDescent="0.2">
      <c r="A25" s="14" t="s">
        <v>213</v>
      </c>
      <c r="B25" s="175" t="s">
        <v>32</v>
      </c>
      <c r="C25" s="169" t="s">
        <v>33</v>
      </c>
      <c r="D25" s="1"/>
    </row>
    <row r="26" spans="1:4" ht="47.25" x14ac:dyDescent="0.2">
      <c r="A26" s="14" t="s">
        <v>213</v>
      </c>
      <c r="B26" s="15" t="s">
        <v>35</v>
      </c>
      <c r="C26" s="32" t="s">
        <v>36</v>
      </c>
      <c r="D26" s="1"/>
    </row>
    <row r="27" spans="1:4" x14ac:dyDescent="0.2">
      <c r="A27" s="14" t="s">
        <v>213</v>
      </c>
      <c r="B27" s="15" t="s">
        <v>69</v>
      </c>
      <c r="C27" s="30" t="s">
        <v>70</v>
      </c>
      <c r="D27" s="6"/>
    </row>
    <row r="28" spans="1:4" ht="31.5" x14ac:dyDescent="0.2">
      <c r="A28" s="14" t="s">
        <v>213</v>
      </c>
      <c r="B28" s="15" t="s">
        <v>37</v>
      </c>
      <c r="C28" s="30" t="s">
        <v>38</v>
      </c>
      <c r="D28" s="1"/>
    </row>
    <row r="29" spans="1:4" ht="31.5" x14ac:dyDescent="0.2">
      <c r="A29" s="14" t="s">
        <v>213</v>
      </c>
      <c r="B29" s="15" t="s">
        <v>39</v>
      </c>
      <c r="C29" s="30" t="s">
        <v>40</v>
      </c>
      <c r="D29" s="1"/>
    </row>
    <row r="30" spans="1:4" ht="31.5" x14ac:dyDescent="0.2">
      <c r="A30" s="26" t="s">
        <v>182</v>
      </c>
      <c r="B30" s="9"/>
      <c r="C30" s="33" t="s">
        <v>72</v>
      </c>
      <c r="D30" s="1"/>
    </row>
    <row r="31" spans="1:4" ht="31.5" x14ac:dyDescent="0.2">
      <c r="A31" s="34" t="s">
        <v>4</v>
      </c>
      <c r="B31" s="9" t="s">
        <v>25</v>
      </c>
      <c r="C31" s="31" t="s">
        <v>2</v>
      </c>
      <c r="D31" s="1"/>
    </row>
    <row r="32" spans="1:4" ht="110.25" x14ac:dyDescent="0.2">
      <c r="A32" s="34" t="s">
        <v>4</v>
      </c>
      <c r="B32" s="9" t="s">
        <v>71</v>
      </c>
      <c r="C32" s="30" t="s">
        <v>41</v>
      </c>
    </row>
    <row r="33" spans="1:4" x14ac:dyDescent="0.2">
      <c r="A33" s="18" t="s">
        <v>42</v>
      </c>
      <c r="B33" s="170" t="s">
        <v>43</v>
      </c>
      <c r="C33" s="171"/>
    </row>
    <row r="34" spans="1:4" ht="78.75" x14ac:dyDescent="0.2">
      <c r="A34" s="19" t="s">
        <v>42</v>
      </c>
      <c r="B34" s="20" t="s">
        <v>23</v>
      </c>
      <c r="C34" s="21" t="s">
        <v>24</v>
      </c>
    </row>
    <row r="35" spans="1:4" x14ac:dyDescent="0.25">
      <c r="A35" s="167">
        <v>100</v>
      </c>
      <c r="B35" s="206" t="s">
        <v>214</v>
      </c>
      <c r="C35" s="207"/>
      <c r="D35" s="173"/>
    </row>
    <row r="36" spans="1:4" ht="77.25" customHeight="1" x14ac:dyDescent="0.2">
      <c r="A36" s="168">
        <v>100</v>
      </c>
      <c r="B36" s="168" t="s">
        <v>215</v>
      </c>
      <c r="C36" s="174" t="s">
        <v>216</v>
      </c>
      <c r="D36" s="172"/>
    </row>
    <row r="37" spans="1:4" ht="93.75" customHeight="1" x14ac:dyDescent="0.2">
      <c r="A37" s="168">
        <v>100</v>
      </c>
      <c r="B37" s="168" t="s">
        <v>217</v>
      </c>
      <c r="C37" s="174" t="s">
        <v>218</v>
      </c>
      <c r="D37" s="172"/>
    </row>
    <row r="38" spans="1:4" ht="81.75" customHeight="1" x14ac:dyDescent="0.2">
      <c r="A38" s="168">
        <v>100</v>
      </c>
      <c r="B38" s="168" t="s">
        <v>219</v>
      </c>
      <c r="C38" s="174" t="s">
        <v>220</v>
      </c>
      <c r="D38" s="172"/>
    </row>
    <row r="39" spans="1:4" ht="80.25" customHeight="1" x14ac:dyDescent="0.2">
      <c r="A39" s="168">
        <v>100</v>
      </c>
      <c r="B39" s="168" t="s">
        <v>221</v>
      </c>
      <c r="C39" s="174" t="s">
        <v>222</v>
      </c>
      <c r="D39" s="172"/>
    </row>
    <row r="40" spans="1:4" ht="15.75" customHeight="1" x14ac:dyDescent="0.2">
      <c r="A40" s="18" t="s">
        <v>44</v>
      </c>
      <c r="B40" s="209" t="s">
        <v>45</v>
      </c>
      <c r="C40" s="210"/>
    </row>
    <row r="41" spans="1:4" x14ac:dyDescent="0.2">
      <c r="A41" s="19" t="s">
        <v>44</v>
      </c>
      <c r="B41" s="20" t="s">
        <v>46</v>
      </c>
      <c r="C41" s="21" t="s">
        <v>47</v>
      </c>
    </row>
    <row r="42" spans="1:4" ht="31.5" x14ac:dyDescent="0.2">
      <c r="A42" s="19" t="s">
        <v>44</v>
      </c>
      <c r="B42" s="20" t="s">
        <v>48</v>
      </c>
      <c r="C42" s="21" t="s">
        <v>49</v>
      </c>
    </row>
    <row r="43" spans="1:4" x14ac:dyDescent="0.2">
      <c r="A43" s="19" t="s">
        <v>44</v>
      </c>
      <c r="B43" s="20" t="s">
        <v>50</v>
      </c>
      <c r="C43" s="21" t="s">
        <v>51</v>
      </c>
    </row>
    <row r="44" spans="1:4" x14ac:dyDescent="0.2">
      <c r="A44" s="19" t="s">
        <v>44</v>
      </c>
      <c r="B44" s="20" t="s">
        <v>52</v>
      </c>
      <c r="C44" s="21" t="s">
        <v>53</v>
      </c>
    </row>
    <row r="45" spans="1:4" x14ac:dyDescent="0.2">
      <c r="A45" s="19" t="s">
        <v>44</v>
      </c>
      <c r="B45" s="20" t="s">
        <v>54</v>
      </c>
      <c r="C45" s="21" t="s">
        <v>55</v>
      </c>
    </row>
    <row r="46" spans="1:4" ht="31.5" x14ac:dyDescent="0.2">
      <c r="A46" s="19" t="s">
        <v>44</v>
      </c>
      <c r="B46" s="20" t="s">
        <v>56</v>
      </c>
      <c r="C46" s="21" t="s">
        <v>57</v>
      </c>
    </row>
    <row r="47" spans="1:4" x14ac:dyDescent="0.2">
      <c r="A47" s="25"/>
      <c r="B47" s="22"/>
      <c r="C47" s="23"/>
    </row>
    <row r="48" spans="1:4" ht="24.6" customHeight="1" x14ac:dyDescent="0.2">
      <c r="A48" s="205" t="s">
        <v>73</v>
      </c>
      <c r="B48" s="205"/>
      <c r="C48" s="205"/>
    </row>
    <row r="49" spans="1:3" x14ac:dyDescent="0.2">
      <c r="A49" s="37" t="s">
        <v>74</v>
      </c>
    </row>
    <row r="50" spans="1:3" ht="49.9" customHeight="1" x14ac:dyDescent="0.2">
      <c r="A50" s="208" t="s">
        <v>59</v>
      </c>
      <c r="B50" s="208"/>
      <c r="C50" s="208"/>
    </row>
    <row r="51" spans="1:3" ht="12.75" x14ac:dyDescent="0.2">
      <c r="A51" s="27"/>
      <c r="B51" s="27"/>
      <c r="C51" s="27"/>
    </row>
    <row r="54" spans="1:3" x14ac:dyDescent="0.2">
      <c r="A54" s="37"/>
    </row>
  </sheetData>
  <mergeCells count="5">
    <mergeCell ref="A5:C5"/>
    <mergeCell ref="A48:C48"/>
    <mergeCell ref="B35:C35"/>
    <mergeCell ref="A50:C50"/>
    <mergeCell ref="B40:C40"/>
  </mergeCells>
  <phoneticPr fontId="38" type="noConversion"/>
  <pageMargins left="0.98425196850393704" right="0.39370078740157483" top="0.51181102362204722" bottom="0.55118110236220474" header="0" footer="0"/>
  <pageSetup paperSize="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16" sqref="B16"/>
    </sheetView>
  </sheetViews>
  <sheetFormatPr defaultRowHeight="15.75" x14ac:dyDescent="0.2"/>
  <cols>
    <col min="1" max="1" width="9.1640625" style="24" customWidth="1"/>
    <col min="2" max="2" width="31.1640625" style="13" customWidth="1"/>
    <col min="3" max="3" width="67.6640625" style="8" customWidth="1"/>
    <col min="4" max="4" width="6.1640625" customWidth="1"/>
  </cols>
  <sheetData>
    <row r="1" spans="1:4" x14ac:dyDescent="0.2">
      <c r="C1" s="7" t="s">
        <v>80</v>
      </c>
      <c r="D1" s="1"/>
    </row>
    <row r="2" spans="1:4" x14ac:dyDescent="0.2">
      <c r="C2" s="8" t="s">
        <v>201</v>
      </c>
      <c r="D2" s="2"/>
    </row>
    <row r="3" spans="1:4" x14ac:dyDescent="0.2">
      <c r="C3" s="8" t="s">
        <v>6</v>
      </c>
    </row>
    <row r="6" spans="1:4" ht="45" customHeight="1" x14ac:dyDescent="0.2">
      <c r="A6" s="211" t="s">
        <v>206</v>
      </c>
      <c r="B6" s="211"/>
      <c r="C6" s="211"/>
    </row>
    <row r="7" spans="1:4" ht="11.25" x14ac:dyDescent="0.2">
      <c r="A7" s="38"/>
      <c r="B7"/>
      <c r="C7"/>
    </row>
    <row r="8" spans="1:4" ht="25.5" x14ac:dyDescent="0.2">
      <c r="A8" s="42" t="s">
        <v>0</v>
      </c>
      <c r="B8" s="42" t="s">
        <v>75</v>
      </c>
      <c r="C8" s="42" t="s">
        <v>9</v>
      </c>
    </row>
    <row r="9" spans="1:4" ht="32.450000000000003" customHeight="1" x14ac:dyDescent="0.2">
      <c r="A9" s="43" t="s">
        <v>213</v>
      </c>
      <c r="B9" s="41"/>
      <c r="C9" s="41" t="s">
        <v>207</v>
      </c>
    </row>
    <row r="10" spans="1:4" ht="31.5" x14ac:dyDescent="0.2">
      <c r="A10" s="40" t="s">
        <v>213</v>
      </c>
      <c r="B10" s="39" t="s">
        <v>76</v>
      </c>
      <c r="C10" s="39" t="s">
        <v>77</v>
      </c>
    </row>
    <row r="11" spans="1:4" ht="31.5" x14ac:dyDescent="0.2">
      <c r="A11" s="40" t="s">
        <v>213</v>
      </c>
      <c r="B11" s="39" t="s">
        <v>78</v>
      </c>
      <c r="C11" s="39" t="s">
        <v>79</v>
      </c>
    </row>
  </sheetData>
  <mergeCells count="1">
    <mergeCell ref="A6:C6"/>
  </mergeCells>
  <phoneticPr fontId="38" type="noConversion"/>
  <pageMargins left="0.98425196850393704" right="0.39370078740157483" top="0.51181102362204722" bottom="0.55118110236220474" header="0" footer="0"/>
  <pageSetup paperSize="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22" sqref="A22"/>
    </sheetView>
  </sheetViews>
  <sheetFormatPr defaultRowHeight="15.75" x14ac:dyDescent="0.2"/>
  <cols>
    <col min="1" max="1" width="60.83203125" style="24" customWidth="1"/>
    <col min="2" max="2" width="14.5" style="13" customWidth="1"/>
    <col min="3" max="3" width="15.5" style="8" customWidth="1"/>
    <col min="4" max="4" width="15.1640625" customWidth="1"/>
  </cols>
  <sheetData>
    <row r="1" spans="1:4" s="46" customFormat="1" ht="27" customHeight="1" x14ac:dyDescent="0.25">
      <c r="A1" s="7"/>
      <c r="B1" s="213" t="s">
        <v>191</v>
      </c>
      <c r="C1" s="213"/>
      <c r="D1" s="213"/>
    </row>
    <row r="2" spans="1:4" s="46" customFormat="1" ht="46.9" customHeight="1" x14ac:dyDescent="0.25">
      <c r="A2" s="8"/>
      <c r="B2" s="214" t="s">
        <v>204</v>
      </c>
      <c r="C2" s="214"/>
      <c r="D2" s="214"/>
    </row>
    <row r="3" spans="1:4" s="46" customFormat="1" ht="21.6" customHeight="1" x14ac:dyDescent="0.2">
      <c r="A3" s="8"/>
      <c r="B3" s="215" t="s">
        <v>6</v>
      </c>
      <c r="C3" s="215"/>
      <c r="D3" s="215"/>
    </row>
    <row r="4" spans="1:4" s="46" customFormat="1" x14ac:dyDescent="0.2">
      <c r="A4" s="24"/>
      <c r="B4" s="13"/>
      <c r="C4" s="8"/>
    </row>
    <row r="5" spans="1:4" ht="28.9" customHeight="1" x14ac:dyDescent="0.25">
      <c r="A5" s="216" t="s">
        <v>208</v>
      </c>
      <c r="B5" s="216"/>
      <c r="C5" s="216"/>
      <c r="D5" s="216"/>
    </row>
    <row r="6" spans="1:4" ht="18.75" x14ac:dyDescent="0.3">
      <c r="A6" s="45"/>
      <c r="B6" s="45"/>
      <c r="C6" s="44"/>
      <c r="D6" s="52" t="s">
        <v>86</v>
      </c>
    </row>
    <row r="7" spans="1:4" ht="12.75" x14ac:dyDescent="0.2">
      <c r="A7" s="212" t="s">
        <v>7</v>
      </c>
      <c r="B7" s="212" t="s">
        <v>82</v>
      </c>
      <c r="C7" s="212" t="s">
        <v>81</v>
      </c>
      <c r="D7" s="212"/>
    </row>
    <row r="8" spans="1:4" ht="12.75" x14ac:dyDescent="0.2">
      <c r="A8" s="212"/>
      <c r="B8" s="212"/>
      <c r="C8" s="47" t="s">
        <v>83</v>
      </c>
      <c r="D8" s="47" t="s">
        <v>200</v>
      </c>
    </row>
    <row r="9" spans="1:4" ht="47.25" x14ac:dyDescent="0.25">
      <c r="A9" s="48" t="s">
        <v>84</v>
      </c>
      <c r="B9" s="49">
        <v>0</v>
      </c>
      <c r="C9" s="49">
        <v>0</v>
      </c>
      <c r="D9" s="49">
        <v>0</v>
      </c>
    </row>
    <row r="10" spans="1:4" ht="47.25" x14ac:dyDescent="0.25">
      <c r="A10" s="50" t="s">
        <v>85</v>
      </c>
      <c r="B10" s="51">
        <v>0</v>
      </c>
      <c r="C10" s="51">
        <v>0</v>
      </c>
      <c r="D10" s="51">
        <v>0</v>
      </c>
    </row>
  </sheetData>
  <mergeCells count="7">
    <mergeCell ref="A7:A8"/>
    <mergeCell ref="B7:B8"/>
    <mergeCell ref="C7:D7"/>
    <mergeCell ref="B1:D1"/>
    <mergeCell ref="B2:D2"/>
    <mergeCell ref="B3:D3"/>
    <mergeCell ref="A5:D5"/>
  </mergeCells>
  <phoneticPr fontId="38" type="noConversion"/>
  <pageMargins left="0.98425196850393704" right="0.39370078740157483" top="0.51181102362204722" bottom="0.55118110236220474" header="0" footer="0"/>
  <pageSetup paperSize="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4" workbookViewId="0">
      <selection activeCell="E37" sqref="E37"/>
    </sheetView>
  </sheetViews>
  <sheetFormatPr defaultColWidth="9.1640625" defaultRowHeight="15" x14ac:dyDescent="0.25"/>
  <cols>
    <col min="1" max="1" width="30" style="54" customWidth="1"/>
    <col min="2" max="2" width="54.6640625" style="54" customWidth="1"/>
    <col min="3" max="3" width="17.6640625" style="54" customWidth="1"/>
    <col min="4" max="4" width="18" style="54" customWidth="1"/>
    <col min="5" max="5" width="18.33203125" style="54" customWidth="1"/>
    <col min="6" max="7" width="9.1640625" style="54"/>
    <col min="8" max="8" width="14.83203125" style="54" bestFit="1" customWidth="1"/>
    <col min="9" max="16384" width="9.1640625" style="54"/>
  </cols>
  <sheetData>
    <row r="1" spans="1:5" s="59" customFormat="1" ht="17.45" customHeight="1" x14ac:dyDescent="0.2">
      <c r="A1" s="219" t="s">
        <v>192</v>
      </c>
      <c r="B1" s="219"/>
      <c r="C1" s="219"/>
      <c r="D1" s="219"/>
      <c r="E1" s="219"/>
    </row>
    <row r="2" spans="1:5" s="59" customFormat="1" ht="16.149999999999999" customHeight="1" x14ac:dyDescent="0.2">
      <c r="A2" s="220" t="s">
        <v>204</v>
      </c>
      <c r="B2" s="220"/>
      <c r="C2" s="220"/>
      <c r="D2" s="220"/>
      <c r="E2" s="220"/>
    </row>
    <row r="3" spans="1:5" s="59" customFormat="1" ht="21" customHeight="1" x14ac:dyDescent="0.2">
      <c r="A3" s="220" t="s">
        <v>6</v>
      </c>
      <c r="B3" s="220"/>
      <c r="C3" s="220"/>
      <c r="D3" s="220"/>
      <c r="E3" s="220"/>
    </row>
    <row r="4" spans="1:5" ht="18.75" x14ac:dyDescent="0.3">
      <c r="A4" s="53"/>
      <c r="B4" s="53"/>
      <c r="C4" s="53"/>
      <c r="D4" s="57"/>
      <c r="E4" s="57"/>
    </row>
    <row r="5" spans="1:5" ht="50.45" customHeight="1" x14ac:dyDescent="0.25">
      <c r="A5" s="221" t="s">
        <v>209</v>
      </c>
      <c r="B5" s="221"/>
      <c r="C5" s="221"/>
      <c r="D5" s="221"/>
      <c r="E5" s="221"/>
    </row>
    <row r="6" spans="1:5" ht="18.75" x14ac:dyDescent="0.3">
      <c r="A6" s="55"/>
      <c r="B6" s="160"/>
      <c r="C6" s="55"/>
      <c r="E6" s="58" t="s">
        <v>115</v>
      </c>
    </row>
    <row r="7" spans="1:5" x14ac:dyDescent="0.25">
      <c r="A7" s="217" t="s">
        <v>87</v>
      </c>
      <c r="B7" s="217" t="s">
        <v>88</v>
      </c>
      <c r="C7" s="217" t="s">
        <v>82</v>
      </c>
      <c r="D7" s="224" t="s">
        <v>89</v>
      </c>
      <c r="E7" s="225"/>
    </row>
    <row r="8" spans="1:5" x14ac:dyDescent="0.25">
      <c r="A8" s="222"/>
      <c r="B8" s="222"/>
      <c r="C8" s="222"/>
      <c r="D8" s="226" t="s">
        <v>83</v>
      </c>
      <c r="E8" s="217" t="s">
        <v>200</v>
      </c>
    </row>
    <row r="9" spans="1:5" ht="27" customHeight="1" x14ac:dyDescent="0.25">
      <c r="A9" s="223"/>
      <c r="B9" s="223"/>
      <c r="C9" s="223"/>
      <c r="D9" s="227"/>
      <c r="E9" s="218"/>
    </row>
    <row r="10" spans="1:5" ht="28.5" x14ac:dyDescent="0.25">
      <c r="A10" s="60" t="s">
        <v>90</v>
      </c>
      <c r="B10" s="61" t="s">
        <v>91</v>
      </c>
      <c r="C10" s="176">
        <f>C11+C17</f>
        <v>1867.6</v>
      </c>
      <c r="D10" s="176">
        <f>D11+D17</f>
        <v>1992.6</v>
      </c>
      <c r="E10" s="176">
        <f>E11+E17</f>
        <v>2092.6</v>
      </c>
    </row>
    <row r="11" spans="1:5" x14ac:dyDescent="0.25">
      <c r="A11" s="62"/>
      <c r="B11" s="63" t="s">
        <v>92</v>
      </c>
      <c r="C11" s="177">
        <f>C12+C14</f>
        <v>1597</v>
      </c>
      <c r="D11" s="177">
        <f>D12+D14</f>
        <v>1722</v>
      </c>
      <c r="E11" s="177">
        <f>E12+E14</f>
        <v>1822</v>
      </c>
    </row>
    <row r="12" spans="1:5" x14ac:dyDescent="0.25">
      <c r="A12" s="64" t="s">
        <v>93</v>
      </c>
      <c r="B12" s="65" t="s">
        <v>94</v>
      </c>
      <c r="C12" s="178">
        <f>C13</f>
        <v>1569</v>
      </c>
      <c r="D12" s="178">
        <f>D13</f>
        <v>1696</v>
      </c>
      <c r="E12" s="178">
        <f>E13</f>
        <v>1799</v>
      </c>
    </row>
    <row r="13" spans="1:5" x14ac:dyDescent="0.25">
      <c r="A13" s="62" t="s">
        <v>95</v>
      </c>
      <c r="B13" s="66" t="s">
        <v>47</v>
      </c>
      <c r="C13" s="179">
        <v>1569</v>
      </c>
      <c r="D13" s="179">
        <v>1696</v>
      </c>
      <c r="E13" s="179">
        <v>1799</v>
      </c>
    </row>
    <row r="14" spans="1:5" x14ac:dyDescent="0.25">
      <c r="A14" s="64" t="s">
        <v>96</v>
      </c>
      <c r="B14" s="65" t="s">
        <v>97</v>
      </c>
      <c r="C14" s="178">
        <f>C15+C16</f>
        <v>28</v>
      </c>
      <c r="D14" s="178">
        <f>D15+D16</f>
        <v>26</v>
      </c>
      <c r="E14" s="178">
        <f>E15+E16</f>
        <v>23</v>
      </c>
    </row>
    <row r="15" spans="1:5" x14ac:dyDescent="0.25">
      <c r="A15" s="62" t="s">
        <v>98</v>
      </c>
      <c r="B15" s="66" t="s">
        <v>53</v>
      </c>
      <c r="C15" s="179">
        <v>4</v>
      </c>
      <c r="D15" s="179">
        <v>4</v>
      </c>
      <c r="E15" s="179">
        <v>4</v>
      </c>
    </row>
    <row r="16" spans="1:5" x14ac:dyDescent="0.25">
      <c r="A16" s="62" t="s">
        <v>99</v>
      </c>
      <c r="B16" s="66" t="s">
        <v>55</v>
      </c>
      <c r="C16" s="179">
        <v>24</v>
      </c>
      <c r="D16" s="179">
        <v>22</v>
      </c>
      <c r="E16" s="179">
        <v>19</v>
      </c>
    </row>
    <row r="17" spans="1:5" x14ac:dyDescent="0.25">
      <c r="A17" s="62"/>
      <c r="B17" s="63" t="s">
        <v>103</v>
      </c>
      <c r="C17" s="177">
        <f>C18+C21</f>
        <v>270.60000000000002</v>
      </c>
      <c r="D17" s="177">
        <f>D18+D21</f>
        <v>270.60000000000002</v>
      </c>
      <c r="E17" s="177">
        <f>E18+E21</f>
        <v>270.60000000000002</v>
      </c>
    </row>
    <row r="18" spans="1:5" x14ac:dyDescent="0.25">
      <c r="A18" s="64" t="s">
        <v>100</v>
      </c>
      <c r="B18" s="65" t="s">
        <v>101</v>
      </c>
      <c r="C18" s="178">
        <f>C19</f>
        <v>21</v>
      </c>
      <c r="D18" s="178">
        <f>D19</f>
        <v>21</v>
      </c>
      <c r="E18" s="178">
        <f>E19</f>
        <v>21</v>
      </c>
    </row>
    <row r="19" spans="1:5" ht="105" x14ac:dyDescent="0.25">
      <c r="A19" s="62" t="s">
        <v>102</v>
      </c>
      <c r="B19" s="66" t="s">
        <v>61</v>
      </c>
      <c r="C19" s="179">
        <v>21</v>
      </c>
      <c r="D19" s="179">
        <v>21</v>
      </c>
      <c r="E19" s="179">
        <v>21</v>
      </c>
    </row>
    <row r="20" spans="1:5" x14ac:dyDescent="0.25">
      <c r="A20" s="62"/>
      <c r="B20" s="66" t="s">
        <v>103</v>
      </c>
      <c r="C20" s="179"/>
      <c r="D20" s="179"/>
      <c r="E20" s="179"/>
    </row>
    <row r="21" spans="1:5" ht="57" x14ac:dyDescent="0.25">
      <c r="A21" s="64" t="s">
        <v>104</v>
      </c>
      <c r="B21" s="65" t="s">
        <v>105</v>
      </c>
      <c r="C21" s="178">
        <f>C22</f>
        <v>249.6</v>
      </c>
      <c r="D21" s="178">
        <f>D22</f>
        <v>249.6</v>
      </c>
      <c r="E21" s="178">
        <f>E22</f>
        <v>249.6</v>
      </c>
    </row>
    <row r="22" spans="1:5" ht="105" x14ac:dyDescent="0.25">
      <c r="A22" s="62" t="s">
        <v>106</v>
      </c>
      <c r="B22" s="66" t="s">
        <v>107</v>
      </c>
      <c r="C22" s="179">
        <v>249.6</v>
      </c>
      <c r="D22" s="179">
        <v>249.6</v>
      </c>
      <c r="E22" s="179">
        <v>249.6</v>
      </c>
    </row>
    <row r="23" spans="1:5" x14ac:dyDescent="0.25">
      <c r="A23" s="60" t="s">
        <v>108</v>
      </c>
      <c r="B23" s="67" t="s">
        <v>58</v>
      </c>
      <c r="C23" s="176">
        <f>C24</f>
        <v>3299.105</v>
      </c>
      <c r="D23" s="176">
        <f>D24</f>
        <v>3208.0420000000004</v>
      </c>
      <c r="E23" s="176">
        <f>E24</f>
        <v>3146.636</v>
      </c>
    </row>
    <row r="24" spans="1:5" customFormat="1" ht="42.75" x14ac:dyDescent="0.2">
      <c r="A24" s="64" t="s">
        <v>121</v>
      </c>
      <c r="B24" s="68" t="s">
        <v>120</v>
      </c>
      <c r="C24" s="180">
        <f>C25+C28+C33</f>
        <v>3299.105</v>
      </c>
      <c r="D24" s="180">
        <f>D25+D28+D33</f>
        <v>3208.0420000000004</v>
      </c>
      <c r="E24" s="180">
        <f>E25+E28+E33</f>
        <v>3146.636</v>
      </c>
    </row>
    <row r="25" spans="1:5" customFormat="1" ht="30" x14ac:dyDescent="0.2">
      <c r="A25" s="79" t="s">
        <v>126</v>
      </c>
      <c r="B25" s="69" t="s">
        <v>125</v>
      </c>
      <c r="C25" s="181">
        <f t="shared" ref="C25:E26" si="0">C26</f>
        <v>803.71500000000003</v>
      </c>
      <c r="D25" s="181">
        <f t="shared" si="0"/>
        <v>815.76199999999994</v>
      </c>
      <c r="E25" s="181">
        <f t="shared" si="0"/>
        <v>855.77599999999995</v>
      </c>
    </row>
    <row r="26" spans="1:5" customFormat="1" ht="60" x14ac:dyDescent="0.2">
      <c r="A26" s="70" t="s">
        <v>109</v>
      </c>
      <c r="B26" s="71" t="s">
        <v>110</v>
      </c>
      <c r="C26" s="182">
        <f t="shared" si="0"/>
        <v>803.71500000000003</v>
      </c>
      <c r="D26" s="182">
        <f t="shared" si="0"/>
        <v>815.76199999999994</v>
      </c>
      <c r="E26" s="182">
        <f t="shared" si="0"/>
        <v>855.77599999999995</v>
      </c>
    </row>
    <row r="27" spans="1:5" customFormat="1" ht="45" x14ac:dyDescent="0.2">
      <c r="A27" s="72" t="s">
        <v>111</v>
      </c>
      <c r="B27" s="73" t="s">
        <v>29</v>
      </c>
      <c r="C27" s="183">
        <v>803.71500000000003</v>
      </c>
      <c r="D27" s="184">
        <v>815.76199999999994</v>
      </c>
      <c r="E27" s="184">
        <v>855.77599999999995</v>
      </c>
    </row>
    <row r="28" spans="1:5" customFormat="1" ht="30" x14ac:dyDescent="0.2">
      <c r="A28" s="79" t="s">
        <v>122</v>
      </c>
      <c r="B28" s="69" t="s">
        <v>116</v>
      </c>
      <c r="C28" s="181">
        <f>C30+C32</f>
        <v>138</v>
      </c>
      <c r="D28" s="181">
        <f>D30+D32</f>
        <v>139.5</v>
      </c>
      <c r="E28" s="181">
        <f>E30+E32</f>
        <v>145.30000000000001</v>
      </c>
    </row>
    <row r="29" spans="1:5" customFormat="1" ht="30" x14ac:dyDescent="0.2">
      <c r="A29" s="80" t="s">
        <v>123</v>
      </c>
      <c r="B29" s="74" t="s">
        <v>117</v>
      </c>
      <c r="C29" s="182">
        <f>C30</f>
        <v>0.8</v>
      </c>
      <c r="D29" s="182">
        <f>D30</f>
        <v>0.8</v>
      </c>
      <c r="E29" s="182">
        <f>E30</f>
        <v>0.8</v>
      </c>
    </row>
    <row r="30" spans="1:5" customFormat="1" ht="45" x14ac:dyDescent="0.2">
      <c r="A30" s="81" t="s">
        <v>34</v>
      </c>
      <c r="B30" s="75" t="s">
        <v>118</v>
      </c>
      <c r="C30" s="183">
        <v>0.8</v>
      </c>
      <c r="D30" s="184">
        <v>0.8</v>
      </c>
      <c r="E30" s="184">
        <v>0.8</v>
      </c>
    </row>
    <row r="31" spans="1:5" customFormat="1" ht="45" x14ac:dyDescent="0.2">
      <c r="A31" s="80" t="s">
        <v>124</v>
      </c>
      <c r="B31" s="74" t="s">
        <v>112</v>
      </c>
      <c r="C31" s="182">
        <f>C32</f>
        <v>137.19999999999999</v>
      </c>
      <c r="D31" s="182">
        <f>D32</f>
        <v>138.69999999999999</v>
      </c>
      <c r="E31" s="182">
        <f>E32</f>
        <v>144.5</v>
      </c>
    </row>
    <row r="32" spans="1:5" customFormat="1" ht="60" x14ac:dyDescent="0.2">
      <c r="A32" s="81" t="s">
        <v>35</v>
      </c>
      <c r="B32" s="76" t="s">
        <v>119</v>
      </c>
      <c r="C32" s="183">
        <v>137.19999999999999</v>
      </c>
      <c r="D32" s="184">
        <v>138.69999999999999</v>
      </c>
      <c r="E32" s="184">
        <v>144.5</v>
      </c>
    </row>
    <row r="33" spans="1:5" customFormat="1" ht="19.5" customHeight="1" x14ac:dyDescent="0.25">
      <c r="A33" s="187" t="s">
        <v>223</v>
      </c>
      <c r="B33" s="188" t="s">
        <v>224</v>
      </c>
      <c r="C33" s="189">
        <f>C34</f>
        <v>2357.39</v>
      </c>
      <c r="D33" s="189">
        <f>D34</f>
        <v>2252.7800000000002</v>
      </c>
      <c r="E33" s="189">
        <f>E34</f>
        <v>2145.56</v>
      </c>
    </row>
    <row r="34" spans="1:5" customFormat="1" ht="30" x14ac:dyDescent="0.25">
      <c r="A34" s="186" t="s">
        <v>225</v>
      </c>
      <c r="B34" s="190" t="s">
        <v>226</v>
      </c>
      <c r="C34" s="191">
        <v>2357.39</v>
      </c>
      <c r="D34" s="191">
        <v>2252.7800000000002</v>
      </c>
      <c r="E34" s="191">
        <v>2145.56</v>
      </c>
    </row>
    <row r="35" spans="1:5" x14ac:dyDescent="0.25">
      <c r="A35" s="77"/>
      <c r="B35" s="78" t="s">
        <v>114</v>
      </c>
      <c r="C35" s="185">
        <f>C23+C10</f>
        <v>5166.7049999999999</v>
      </c>
      <c r="D35" s="185">
        <f>D23+D10</f>
        <v>5200.6419999999998</v>
      </c>
      <c r="E35" s="185">
        <f>E23+E10</f>
        <v>5239.2359999999999</v>
      </c>
    </row>
    <row r="37" spans="1:5" x14ac:dyDescent="0.25">
      <c r="C37" s="56"/>
      <c r="D37" s="56"/>
      <c r="E37" s="56"/>
    </row>
  </sheetData>
  <mergeCells count="10">
    <mergeCell ref="E8:E9"/>
    <mergeCell ref="A1:E1"/>
    <mergeCell ref="A2:E2"/>
    <mergeCell ref="A3:E3"/>
    <mergeCell ref="A5:E5"/>
    <mergeCell ref="A7:A9"/>
    <mergeCell ref="B7:B9"/>
    <mergeCell ref="C7:C9"/>
    <mergeCell ref="D7:E7"/>
    <mergeCell ref="D8:D9"/>
  </mergeCells>
  <phoneticPr fontId="38" type="noConversion"/>
  <pageMargins left="0.78740157480314965" right="0.39370078740157483" top="0.51181102362204722" bottom="0.51181102362204722" header="0" footer="0"/>
  <pageSetup paperSize="9" scale="80" fitToHeight="0" orientation="portrait" r:id="rId1"/>
  <headerFooter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6"/>
  <sheetViews>
    <sheetView workbookViewId="0">
      <selection activeCell="J18" sqref="J18"/>
    </sheetView>
  </sheetViews>
  <sheetFormatPr defaultRowHeight="11.25" x14ac:dyDescent="0.2"/>
  <cols>
    <col min="1" max="1" width="51.5" style="149" customWidth="1"/>
    <col min="2" max="3" width="9.1640625" style="108" customWidth="1"/>
    <col min="4" max="4" width="16.6640625" style="108" customWidth="1"/>
    <col min="5" max="5" width="16.83203125" style="108" customWidth="1"/>
    <col min="6" max="6" width="17.1640625" style="108" customWidth="1"/>
    <col min="7" max="43" width="9.1640625" style="88" customWidth="1"/>
  </cols>
  <sheetData>
    <row r="1" spans="1:256" ht="15.75" x14ac:dyDescent="0.2">
      <c r="A1" s="219" t="s">
        <v>194</v>
      </c>
      <c r="B1" s="219"/>
      <c r="C1" s="219"/>
      <c r="D1" s="219"/>
      <c r="E1" s="219"/>
      <c r="F1" s="219"/>
    </row>
    <row r="2" spans="1:256" ht="15.6" customHeight="1" x14ac:dyDescent="0.2">
      <c r="A2" s="220" t="s">
        <v>204</v>
      </c>
      <c r="B2" s="220"/>
      <c r="C2" s="220"/>
      <c r="D2" s="220"/>
      <c r="E2" s="220"/>
      <c r="F2" s="220"/>
    </row>
    <row r="3" spans="1:256" ht="15.75" x14ac:dyDescent="0.2">
      <c r="A3" s="220" t="s">
        <v>6</v>
      </c>
      <c r="B3" s="220"/>
      <c r="C3" s="220"/>
      <c r="D3" s="220"/>
      <c r="E3" s="220"/>
      <c r="F3" s="220"/>
    </row>
    <row r="4" spans="1:256" ht="12.75" x14ac:dyDescent="0.2">
      <c r="A4" s="141"/>
      <c r="B4" s="106"/>
      <c r="C4" s="106"/>
      <c r="D4" s="106"/>
      <c r="E4" s="106"/>
      <c r="F4" s="106"/>
    </row>
    <row r="5" spans="1:256" ht="49.9" customHeight="1" x14ac:dyDescent="0.2">
      <c r="A5" s="229" t="s">
        <v>210</v>
      </c>
      <c r="B5" s="229"/>
      <c r="C5" s="229"/>
      <c r="D5" s="229"/>
      <c r="E5" s="229"/>
      <c r="F5" s="229"/>
    </row>
    <row r="6" spans="1:256" ht="20.25" x14ac:dyDescent="0.2">
      <c r="A6" s="228"/>
      <c r="B6" s="228"/>
      <c r="C6" s="228"/>
      <c r="D6" s="228"/>
      <c r="E6" s="107"/>
      <c r="F6" s="106" t="s">
        <v>86</v>
      </c>
    </row>
    <row r="7" spans="1:256" x14ac:dyDescent="0.2">
      <c r="A7" s="163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0"/>
      <c r="GS7" s="160"/>
      <c r="GT7" s="160"/>
      <c r="GU7" s="160"/>
      <c r="GV7" s="160"/>
      <c r="GW7" s="160"/>
      <c r="GX7" s="160"/>
      <c r="GY7" s="160"/>
      <c r="GZ7" s="160"/>
      <c r="HA7" s="160"/>
      <c r="HB7" s="160"/>
      <c r="HC7" s="160"/>
      <c r="HD7" s="160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  <c r="HV7" s="160"/>
      <c r="HW7" s="160"/>
      <c r="HX7" s="160"/>
      <c r="HY7" s="160"/>
      <c r="HZ7" s="160"/>
      <c r="IA7" s="160"/>
      <c r="IB7" s="160"/>
      <c r="IC7" s="160"/>
      <c r="ID7" s="160"/>
      <c r="IE7" s="160"/>
      <c r="IF7" s="160"/>
      <c r="IG7" s="160"/>
      <c r="IH7" s="160"/>
      <c r="II7" s="160"/>
      <c r="IJ7" s="160"/>
      <c r="IK7" s="160"/>
      <c r="IL7" s="160"/>
      <c r="IM7" s="160"/>
      <c r="IN7" s="160"/>
      <c r="IO7" s="160"/>
      <c r="IP7" s="160"/>
      <c r="IQ7" s="160"/>
      <c r="IR7" s="160"/>
      <c r="IS7" s="160"/>
      <c r="IT7" s="160"/>
      <c r="IU7" s="160"/>
      <c r="IV7" s="160"/>
    </row>
    <row r="8" spans="1:256" ht="14.25" x14ac:dyDescent="0.2">
      <c r="A8" s="142"/>
      <c r="B8" s="103" t="s">
        <v>127</v>
      </c>
      <c r="C8" s="102" t="s">
        <v>128</v>
      </c>
      <c r="D8" s="93" t="s">
        <v>156</v>
      </c>
      <c r="E8" s="93" t="s">
        <v>157</v>
      </c>
      <c r="F8" s="93" t="s">
        <v>158</v>
      </c>
    </row>
    <row r="9" spans="1:256" s="88" customFormat="1" ht="14.25" x14ac:dyDescent="0.2">
      <c r="A9" s="144" t="str">
        <f>'прил 6'!A10</f>
        <v>Общегосударственные вопросы</v>
      </c>
      <c r="B9" s="117" t="str">
        <f>'прил 6'!C10</f>
        <v>01</v>
      </c>
      <c r="C9" s="117" t="str">
        <f>'прил 6'!D10</f>
        <v>00</v>
      </c>
      <c r="D9" s="192">
        <f>SUM(D10:D15)</f>
        <v>3762.7049999999999</v>
      </c>
      <c r="E9" s="192">
        <f>SUM(E10:E15)</f>
        <v>3817.1419999999998</v>
      </c>
      <c r="F9" s="192">
        <f>SUM(F10:F15)</f>
        <v>3849.9359999999997</v>
      </c>
    </row>
    <row r="10" spans="1:256" s="88" customFormat="1" ht="57" x14ac:dyDescent="0.2">
      <c r="A10" s="143" t="str">
        <f>'прил 6'!A11</f>
        <v>Функционирование высшего должностного лица  субъекта Российской Федерации и муниципального образования</v>
      </c>
      <c r="B10" s="150" t="str">
        <f>'прил 6'!C11</f>
        <v>01</v>
      </c>
      <c r="C10" s="150" t="str">
        <f>'прил 6'!D11</f>
        <v>02</v>
      </c>
      <c r="D10" s="201">
        <f>'прил 6'!G11</f>
        <v>1161.7</v>
      </c>
      <c r="E10" s="201">
        <f>'прил 6'!H11</f>
        <v>1161.7</v>
      </c>
      <c r="F10" s="201">
        <f>'прил 6'!I11</f>
        <v>1161.7</v>
      </c>
    </row>
    <row r="11" spans="1:256" s="88" customFormat="1" ht="85.5" x14ac:dyDescent="0.2">
      <c r="A11" s="143" t="str">
        <f>'прил 6'!A16</f>
        <v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v>
      </c>
      <c r="B11" s="150" t="str">
        <f>'прил 6'!C16</f>
        <v>01</v>
      </c>
      <c r="C11" s="150" t="str">
        <f>'прил 6'!D16</f>
        <v>04</v>
      </c>
      <c r="D11" s="201">
        <f>'прил 6'!G16</f>
        <v>716.4</v>
      </c>
      <c r="E11" s="201">
        <f>'прил 6'!H16</f>
        <v>716.4</v>
      </c>
      <c r="F11" s="201">
        <f>'прил 6'!I16</f>
        <v>716.4</v>
      </c>
    </row>
    <row r="12" spans="1:256" s="88" customFormat="1" ht="57" x14ac:dyDescent="0.2">
      <c r="A12" s="143" t="str">
        <f>'прил 6'!A23</f>
        <v>Обеспечение деятельности финансовых, налоговых и таможенных органов и органов финансового (финансово-бюджетного) надзора</v>
      </c>
      <c r="B12" s="150" t="str">
        <f>'прил 6'!C23</f>
        <v>01</v>
      </c>
      <c r="C12" s="150" t="str">
        <f>'прил 6'!D23</f>
        <v>06</v>
      </c>
      <c r="D12" s="201">
        <f>'прил 6'!G23</f>
        <v>12</v>
      </c>
      <c r="E12" s="201">
        <f>'прил 6'!H23</f>
        <v>12</v>
      </c>
      <c r="F12" s="201">
        <f>'прил 6'!I23</f>
        <v>12</v>
      </c>
    </row>
    <row r="13" spans="1:256" s="88" customFormat="1" ht="28.5" x14ac:dyDescent="0.2">
      <c r="A13" s="143" t="s">
        <v>227</v>
      </c>
      <c r="B13" s="150" t="s">
        <v>160</v>
      </c>
      <c r="C13" s="150" t="s">
        <v>228</v>
      </c>
      <c r="D13" s="201">
        <f>'прил 6'!G28</f>
        <v>60</v>
      </c>
      <c r="E13" s="201">
        <f>'прил 6'!H28</f>
        <v>0</v>
      </c>
      <c r="F13" s="201">
        <f>'прил 6'!I28</f>
        <v>0</v>
      </c>
    </row>
    <row r="14" spans="1:256" s="88" customFormat="1" ht="14.25" x14ac:dyDescent="0.2">
      <c r="A14" s="143" t="str">
        <f>'прил 6'!A33</f>
        <v>Резервные фонды</v>
      </c>
      <c r="B14" s="150" t="str">
        <f>'прил 6'!C33</f>
        <v>01</v>
      </c>
      <c r="C14" s="150" t="str">
        <f>'прил 6'!D33</f>
        <v>11</v>
      </c>
      <c r="D14" s="201">
        <f>'прил 6'!G33</f>
        <v>5</v>
      </c>
      <c r="E14" s="201">
        <f>'прил 6'!H33</f>
        <v>5</v>
      </c>
      <c r="F14" s="201">
        <f>'прил 6'!I33</f>
        <v>5</v>
      </c>
    </row>
    <row r="15" spans="1:256" s="88" customFormat="1" ht="14.25" x14ac:dyDescent="0.2">
      <c r="A15" s="143" t="str">
        <f>'прил 6'!A38</f>
        <v>Другие общегосударственные вопросы</v>
      </c>
      <c r="B15" s="150" t="str">
        <f>'прил 6'!C38</f>
        <v>01</v>
      </c>
      <c r="C15" s="150" t="str">
        <f>'прил 6'!D38</f>
        <v>13</v>
      </c>
      <c r="D15" s="201">
        <f>'прил 6'!G38</f>
        <v>1807.6049999999998</v>
      </c>
      <c r="E15" s="201">
        <f>'прил 6'!H38</f>
        <v>1922.0419999999999</v>
      </c>
      <c r="F15" s="201">
        <f>'прил 6'!I38</f>
        <v>1954.836</v>
      </c>
    </row>
    <row r="16" spans="1:256" s="88" customFormat="1" ht="14.25" x14ac:dyDescent="0.2">
      <c r="A16" s="144" t="str">
        <f>'прил 6'!A46</f>
        <v>Национальная оборона</v>
      </c>
      <c r="B16" s="117" t="str">
        <f>'прил 6'!C46</f>
        <v>02</v>
      </c>
      <c r="C16" s="117" t="str">
        <f>'прил 6'!D46</f>
        <v>00</v>
      </c>
      <c r="D16" s="192">
        <f>D17</f>
        <v>137.19999999999999</v>
      </c>
      <c r="E16" s="192">
        <f>E17</f>
        <v>138.69999999999999</v>
      </c>
      <c r="F16" s="192">
        <f>F17</f>
        <v>144.5</v>
      </c>
    </row>
    <row r="17" spans="1:6" ht="28.5" x14ac:dyDescent="0.2">
      <c r="A17" s="143" t="str">
        <f>'прил 6'!A47</f>
        <v>Мобилизационная и вневойсковая подготовка</v>
      </c>
      <c r="B17" s="150" t="str">
        <f>'прил 6'!C47</f>
        <v>02</v>
      </c>
      <c r="C17" s="150" t="str">
        <f>'прил 6'!D47</f>
        <v>03</v>
      </c>
      <c r="D17" s="201">
        <f>'прил 6'!G47</f>
        <v>137.19999999999999</v>
      </c>
      <c r="E17" s="201">
        <f>'прил 6'!H47</f>
        <v>138.69999999999999</v>
      </c>
      <c r="F17" s="201">
        <f>'прил 6'!I47</f>
        <v>144.5</v>
      </c>
    </row>
    <row r="18" spans="1:6" ht="28.5" x14ac:dyDescent="0.2">
      <c r="A18" s="144" t="str">
        <f>'прил 6'!A53</f>
        <v>Национальная безопасность и правоохранительная деятельность</v>
      </c>
      <c r="B18" s="117" t="str">
        <f>'прил 6'!C53</f>
        <v>03</v>
      </c>
      <c r="C18" s="117" t="str">
        <f>'прил 6'!D53</f>
        <v>00</v>
      </c>
      <c r="D18" s="192">
        <f>SUM(D19:D19)</f>
        <v>2</v>
      </c>
      <c r="E18" s="192">
        <f>SUM(E19:E19)</f>
        <v>0</v>
      </c>
      <c r="F18" s="192">
        <f>SUM(F19:F19)</f>
        <v>0</v>
      </c>
    </row>
    <row r="19" spans="1:6" ht="14.25" x14ac:dyDescent="0.2">
      <c r="A19" s="143" t="str">
        <f>'прил 6'!A54</f>
        <v>Обеспечение пожарной безопасности</v>
      </c>
      <c r="B19" s="150" t="str">
        <f>'прил 6'!C54</f>
        <v>03</v>
      </c>
      <c r="C19" s="150" t="str">
        <f>'прил 6'!D54</f>
        <v>10</v>
      </c>
      <c r="D19" s="201">
        <f>'прил 6'!G54</f>
        <v>2</v>
      </c>
      <c r="E19" s="201">
        <f>'прил 6'!H54</f>
        <v>0</v>
      </c>
      <c r="F19" s="201">
        <f>'прил 6'!I54</f>
        <v>0</v>
      </c>
    </row>
    <row r="20" spans="1:6" ht="14.25" x14ac:dyDescent="0.2">
      <c r="A20" s="144" t="str">
        <f>'прил 6'!A58</f>
        <v>Жилищно-коммунальное хозяйство</v>
      </c>
      <c r="B20" s="117" t="str">
        <f>'прил 6'!C58</f>
        <v>05</v>
      </c>
      <c r="C20" s="117" t="str">
        <f>'прил 6'!D58</f>
        <v>00</v>
      </c>
      <c r="D20" s="192">
        <f>D21</f>
        <v>20</v>
      </c>
      <c r="E20" s="192">
        <f>E21</f>
        <v>0</v>
      </c>
      <c r="F20" s="192">
        <f>F21</f>
        <v>0</v>
      </c>
    </row>
    <row r="21" spans="1:6" ht="14.25" x14ac:dyDescent="0.2">
      <c r="A21" s="143" t="str">
        <f>'прил 6'!A59</f>
        <v>Жилищно-коммунальное хозяйство</v>
      </c>
      <c r="B21" s="150" t="str">
        <f>'прил 6'!C59</f>
        <v>05</v>
      </c>
      <c r="C21" s="150" t="str">
        <f>'прил 6'!D59</f>
        <v>02</v>
      </c>
      <c r="D21" s="201">
        <f>'прил 6'!G59</f>
        <v>20</v>
      </c>
      <c r="E21" s="201">
        <f>'прил 6'!H59</f>
        <v>0</v>
      </c>
      <c r="F21" s="201">
        <f>'прил 6'!I59</f>
        <v>0</v>
      </c>
    </row>
    <row r="22" spans="1:6" ht="14.25" x14ac:dyDescent="0.2">
      <c r="A22" s="144" t="str">
        <f>'прил 6'!A63</f>
        <v>Культура, кинематография</v>
      </c>
      <c r="B22" s="117" t="str">
        <f>'прил 6'!C63</f>
        <v>08</v>
      </c>
      <c r="C22" s="117" t="str">
        <f>'прил 6'!D63</f>
        <v>00</v>
      </c>
      <c r="D22" s="192">
        <f>D23</f>
        <v>1244.8</v>
      </c>
      <c r="E22" s="192">
        <f>E23</f>
        <v>1174.8</v>
      </c>
      <c r="F22" s="192">
        <f>F23</f>
        <v>1097.8</v>
      </c>
    </row>
    <row r="23" spans="1:6" ht="14.25" x14ac:dyDescent="0.2">
      <c r="A23" s="143" t="str">
        <f>'прил 6'!A64</f>
        <v>Культура</v>
      </c>
      <c r="B23" s="150" t="str">
        <f>'прил 6'!C64</f>
        <v>08</v>
      </c>
      <c r="C23" s="150" t="str">
        <f>'прил 6'!D64</f>
        <v>01</v>
      </c>
      <c r="D23" s="201">
        <f>'прил 6'!G64</f>
        <v>1244.8</v>
      </c>
      <c r="E23" s="201">
        <f>'прил 6'!H64</f>
        <v>1174.8</v>
      </c>
      <c r="F23" s="201">
        <f>'прил 6'!I64</f>
        <v>1097.8</v>
      </c>
    </row>
    <row r="24" spans="1:6" ht="15.75" x14ac:dyDescent="0.2">
      <c r="A24" s="147" t="s">
        <v>155</v>
      </c>
      <c r="B24" s="112"/>
      <c r="C24" s="112"/>
      <c r="D24" s="200">
        <f>D22+D20+D18+D16+D9</f>
        <v>5166.7049999999999</v>
      </c>
      <c r="E24" s="200">
        <f>E22+E20+E18+E16+E9</f>
        <v>5130.6419999999998</v>
      </c>
      <c r="F24" s="200">
        <f>F22+F20+F18+F16+F9</f>
        <v>5092.2359999999999</v>
      </c>
    </row>
    <row r="25" spans="1:6" x14ac:dyDescent="0.2">
      <c r="A25" s="148"/>
      <c r="B25" s="107"/>
      <c r="C25" s="107"/>
      <c r="D25" s="139">
        <f>'прил 6'!G71-D24</f>
        <v>0</v>
      </c>
      <c r="E25" s="139">
        <f>'прил 6'!H71-E24</f>
        <v>0</v>
      </c>
      <c r="F25" s="139">
        <f>'прил 6'!I71-F24</f>
        <v>0</v>
      </c>
    </row>
    <row r="26" spans="1:6" x14ac:dyDescent="0.2">
      <c r="A26" s="148"/>
      <c r="B26" s="107"/>
      <c r="C26" s="107"/>
      <c r="D26" s="107"/>
      <c r="E26" s="139"/>
      <c r="F26" s="139"/>
    </row>
  </sheetData>
  <mergeCells count="5">
    <mergeCell ref="A6:D6"/>
    <mergeCell ref="A1:F1"/>
    <mergeCell ref="A2:F2"/>
    <mergeCell ref="A3:F3"/>
    <mergeCell ref="A5:F5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3"/>
  <sheetViews>
    <sheetView workbookViewId="0">
      <selection activeCell="L11" sqref="L11"/>
    </sheetView>
  </sheetViews>
  <sheetFormatPr defaultRowHeight="11.25" x14ac:dyDescent="0.2"/>
  <cols>
    <col min="1" max="1" width="51.5" style="105" customWidth="1"/>
    <col min="2" max="4" width="9.1640625" style="108" customWidth="1"/>
    <col min="5" max="5" width="16.5" style="108" customWidth="1"/>
    <col min="6" max="6" width="8.1640625" style="108" customWidth="1"/>
    <col min="7" max="7" width="16.6640625" style="108" customWidth="1"/>
    <col min="8" max="8" width="16.83203125" style="108" customWidth="1"/>
    <col min="9" max="9" width="17.1640625" style="108" customWidth="1"/>
    <col min="10" max="46" width="9.1640625" style="88" customWidth="1"/>
  </cols>
  <sheetData>
    <row r="1" spans="1:23" ht="16.899999999999999" customHeight="1" x14ac:dyDescent="0.2">
      <c r="B1" s="161"/>
      <c r="C1" s="161"/>
      <c r="D1" s="161"/>
      <c r="E1" s="230" t="s">
        <v>195</v>
      </c>
      <c r="F1" s="230"/>
      <c r="G1" s="230"/>
      <c r="H1" s="230"/>
      <c r="I1" s="230"/>
    </row>
    <row r="2" spans="1:23" ht="15.6" customHeight="1" x14ac:dyDescent="0.2">
      <c r="B2" s="162"/>
      <c r="C2" s="162"/>
      <c r="D2" s="162"/>
      <c r="E2" s="215" t="s">
        <v>204</v>
      </c>
      <c r="F2" s="215"/>
      <c r="G2" s="215"/>
      <c r="H2" s="215"/>
      <c r="I2" s="215"/>
    </row>
    <row r="3" spans="1:23" ht="22.15" customHeight="1" x14ac:dyDescent="0.2">
      <c r="B3" s="162"/>
      <c r="C3" s="162"/>
      <c r="D3" s="162"/>
      <c r="E3" s="215" t="s">
        <v>6</v>
      </c>
      <c r="F3" s="215"/>
      <c r="G3" s="215"/>
      <c r="H3" s="215"/>
      <c r="I3" s="215"/>
    </row>
    <row r="4" spans="1:23" ht="12.75" x14ac:dyDescent="0.2">
      <c r="A4" s="101"/>
      <c r="B4" s="106"/>
      <c r="C4" s="106"/>
      <c r="D4" s="106"/>
      <c r="E4" s="106"/>
      <c r="F4" s="106"/>
      <c r="G4" s="106"/>
      <c r="H4" s="106"/>
      <c r="I4" s="106"/>
    </row>
    <row r="5" spans="1:23" ht="15.75" x14ac:dyDescent="0.2">
      <c r="A5" s="229" t="s">
        <v>211</v>
      </c>
      <c r="B5" s="229"/>
      <c r="C5" s="229"/>
      <c r="D5" s="229"/>
      <c r="E5" s="229"/>
      <c r="F5" s="229"/>
      <c r="G5" s="229"/>
      <c r="H5" s="229"/>
      <c r="I5" s="229"/>
    </row>
    <row r="6" spans="1:23" ht="20.25" x14ac:dyDescent="0.2">
      <c r="A6" s="228"/>
      <c r="B6" s="228"/>
      <c r="C6" s="228"/>
      <c r="D6" s="228"/>
      <c r="E6" s="228"/>
      <c r="F6" s="228"/>
      <c r="G6" s="228"/>
      <c r="H6" s="107"/>
      <c r="I6" s="106" t="s">
        <v>86</v>
      </c>
    </row>
    <row r="7" spans="1:23" ht="20.25" x14ac:dyDescent="0.2">
      <c r="A7" s="164"/>
      <c r="B7" s="159"/>
      <c r="C7" s="159"/>
      <c r="D7" s="159"/>
      <c r="E7" s="159"/>
      <c r="F7" s="159"/>
      <c r="G7" s="159"/>
      <c r="H7" s="107"/>
      <c r="I7" s="106"/>
    </row>
    <row r="8" spans="1:23" ht="28.5" x14ac:dyDescent="0.2">
      <c r="A8" s="120"/>
      <c r="B8" s="102" t="s">
        <v>0</v>
      </c>
      <c r="C8" s="103" t="s">
        <v>127</v>
      </c>
      <c r="D8" s="102" t="s">
        <v>128</v>
      </c>
      <c r="E8" s="102" t="s">
        <v>129</v>
      </c>
      <c r="F8" s="102" t="s">
        <v>130</v>
      </c>
      <c r="G8" s="93" t="s">
        <v>156</v>
      </c>
      <c r="H8" s="93" t="s">
        <v>157</v>
      </c>
      <c r="I8" s="93" t="s">
        <v>158</v>
      </c>
    </row>
    <row r="9" spans="1:23" ht="14.45" customHeight="1" x14ac:dyDescent="0.2">
      <c r="A9" s="130" t="s">
        <v>245</v>
      </c>
      <c r="B9" s="109" t="s">
        <v>213</v>
      </c>
      <c r="C9" s="110"/>
      <c r="D9" s="110"/>
      <c r="E9" s="110"/>
      <c r="F9" s="110"/>
      <c r="G9" s="111"/>
      <c r="H9" s="111"/>
      <c r="I9" s="111"/>
    </row>
    <row r="10" spans="1:23" ht="14.25" x14ac:dyDescent="0.2">
      <c r="A10" s="131" t="s">
        <v>131</v>
      </c>
      <c r="B10" s="117" t="s">
        <v>213</v>
      </c>
      <c r="C10" s="117" t="s">
        <v>160</v>
      </c>
      <c r="D10" s="117" t="s">
        <v>167</v>
      </c>
      <c r="E10" s="118"/>
      <c r="F10" s="119"/>
      <c r="G10" s="192">
        <f>G11+G16+G23+G33+G38</f>
        <v>3702.7049999999999</v>
      </c>
      <c r="H10" s="192">
        <f>H11+H16+H23+H33+H38</f>
        <v>3817.1419999999998</v>
      </c>
      <c r="I10" s="192">
        <f>I11+I16+I23+I33+I38</f>
        <v>3849.9359999999997</v>
      </c>
    </row>
    <row r="11" spans="1:23" ht="57" x14ac:dyDescent="0.2">
      <c r="A11" s="132" t="s">
        <v>132</v>
      </c>
      <c r="B11" s="114" t="s">
        <v>213</v>
      </c>
      <c r="C11" s="114" t="s">
        <v>160</v>
      </c>
      <c r="D11" s="114" t="s">
        <v>161</v>
      </c>
      <c r="E11" s="115"/>
      <c r="F11" s="116"/>
      <c r="G11" s="193">
        <f>G12</f>
        <v>1161.7</v>
      </c>
      <c r="H11" s="193">
        <f t="shared" ref="H11:I13" si="0">H12</f>
        <v>1161.7</v>
      </c>
      <c r="I11" s="193">
        <f t="shared" si="0"/>
        <v>1161.7</v>
      </c>
    </row>
    <row r="12" spans="1:23" ht="17.45" customHeight="1" x14ac:dyDescent="0.2">
      <c r="A12" s="133" t="s">
        <v>159</v>
      </c>
      <c r="B12" s="94" t="s">
        <v>213</v>
      </c>
      <c r="C12" s="82" t="s">
        <v>160</v>
      </c>
      <c r="D12" s="82" t="s">
        <v>161</v>
      </c>
      <c r="E12" s="82" t="s">
        <v>162</v>
      </c>
      <c r="F12" s="82"/>
      <c r="G12" s="194">
        <f>G13</f>
        <v>1161.7</v>
      </c>
      <c r="H12" s="194">
        <f t="shared" si="0"/>
        <v>1161.7</v>
      </c>
      <c r="I12" s="194">
        <f t="shared" si="0"/>
        <v>1161.7</v>
      </c>
      <c r="J12" s="84"/>
      <c r="K12" s="84"/>
      <c r="L12" s="84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9"/>
    </row>
    <row r="13" spans="1:23" ht="30" x14ac:dyDescent="0.2">
      <c r="A13" s="134" t="s">
        <v>170</v>
      </c>
      <c r="B13" s="95" t="s">
        <v>213</v>
      </c>
      <c r="C13" s="83" t="s">
        <v>160</v>
      </c>
      <c r="D13" s="83" t="s">
        <v>161</v>
      </c>
      <c r="E13" s="83" t="s">
        <v>163</v>
      </c>
      <c r="F13" s="83"/>
      <c r="G13" s="195">
        <f>G14</f>
        <v>1161.7</v>
      </c>
      <c r="H13" s="195">
        <f t="shared" si="0"/>
        <v>1161.7</v>
      </c>
      <c r="I13" s="195">
        <f t="shared" si="0"/>
        <v>1161.7</v>
      </c>
      <c r="J13" s="84"/>
      <c r="K13" s="84"/>
      <c r="L13" s="84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90"/>
    </row>
    <row r="14" spans="1:23" ht="15.75" x14ac:dyDescent="0.2">
      <c r="A14" s="135" t="s">
        <v>164</v>
      </c>
      <c r="B14" s="96" t="s">
        <v>213</v>
      </c>
      <c r="C14" s="97" t="s">
        <v>160</v>
      </c>
      <c r="D14" s="97" t="s">
        <v>161</v>
      </c>
      <c r="E14" s="97" t="s">
        <v>165</v>
      </c>
      <c r="F14" s="97"/>
      <c r="G14" s="196">
        <f>G15</f>
        <v>1161.7</v>
      </c>
      <c r="H14" s="196">
        <f>H15</f>
        <v>1161.7</v>
      </c>
      <c r="I14" s="196">
        <f>I15</f>
        <v>1161.7</v>
      </c>
      <c r="J14" s="84"/>
      <c r="K14" s="84"/>
      <c r="L14" s="84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91"/>
    </row>
    <row r="15" spans="1:23" ht="90" x14ac:dyDescent="0.2">
      <c r="A15" s="129" t="s">
        <v>166</v>
      </c>
      <c r="B15" s="98" t="s">
        <v>213</v>
      </c>
      <c r="C15" s="99" t="s">
        <v>160</v>
      </c>
      <c r="D15" s="99" t="s">
        <v>161</v>
      </c>
      <c r="E15" s="99" t="s">
        <v>165</v>
      </c>
      <c r="F15" s="99" t="s">
        <v>133</v>
      </c>
      <c r="G15" s="197">
        <v>1161.7</v>
      </c>
      <c r="H15" s="197">
        <v>1161.7</v>
      </c>
      <c r="I15" s="197">
        <v>1161.7</v>
      </c>
      <c r="J15" s="86"/>
      <c r="K15" s="86"/>
      <c r="L15" s="86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92"/>
    </row>
    <row r="16" spans="1:23" ht="69.599999999999994" customHeight="1" x14ac:dyDescent="0.2">
      <c r="A16" s="132" t="s">
        <v>134</v>
      </c>
      <c r="B16" s="114" t="s">
        <v>213</v>
      </c>
      <c r="C16" s="114" t="s">
        <v>160</v>
      </c>
      <c r="D16" s="114" t="s">
        <v>168</v>
      </c>
      <c r="E16" s="115"/>
      <c r="F16" s="116"/>
      <c r="G16" s="193">
        <f t="shared" ref="G16:I18" si="1">G17</f>
        <v>716.4</v>
      </c>
      <c r="H16" s="193">
        <f t="shared" si="1"/>
        <v>716.4</v>
      </c>
      <c r="I16" s="193">
        <f t="shared" si="1"/>
        <v>716.4</v>
      </c>
    </row>
    <row r="17" spans="1:23" ht="16.149999999999999" customHeight="1" x14ac:dyDescent="0.2">
      <c r="A17" s="133" t="s">
        <v>159</v>
      </c>
      <c r="B17" s="94" t="s">
        <v>213</v>
      </c>
      <c r="C17" s="94" t="s">
        <v>160</v>
      </c>
      <c r="D17" s="94" t="s">
        <v>168</v>
      </c>
      <c r="E17" s="82" t="s">
        <v>162</v>
      </c>
      <c r="F17" s="82"/>
      <c r="G17" s="194">
        <f t="shared" si="1"/>
        <v>716.4</v>
      </c>
      <c r="H17" s="194">
        <f t="shared" si="1"/>
        <v>716.4</v>
      </c>
      <c r="I17" s="194">
        <f t="shared" si="1"/>
        <v>716.4</v>
      </c>
      <c r="J17" s="84"/>
      <c r="K17" s="84"/>
      <c r="L17" s="84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9"/>
    </row>
    <row r="18" spans="1:23" ht="30" x14ac:dyDescent="0.2">
      <c r="A18" s="134" t="s">
        <v>170</v>
      </c>
      <c r="B18" s="95" t="s">
        <v>213</v>
      </c>
      <c r="C18" s="95" t="s">
        <v>160</v>
      </c>
      <c r="D18" s="95" t="s">
        <v>168</v>
      </c>
      <c r="E18" s="83" t="s">
        <v>163</v>
      </c>
      <c r="F18" s="83"/>
      <c r="G18" s="195">
        <f t="shared" si="1"/>
        <v>716.4</v>
      </c>
      <c r="H18" s="195">
        <f t="shared" si="1"/>
        <v>716.4</v>
      </c>
      <c r="I18" s="195">
        <f t="shared" si="1"/>
        <v>716.4</v>
      </c>
      <c r="J18" s="84"/>
      <c r="K18" s="84"/>
      <c r="L18" s="84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90"/>
    </row>
    <row r="19" spans="1:23" ht="15" x14ac:dyDescent="0.2">
      <c r="A19" s="135" t="s">
        <v>135</v>
      </c>
      <c r="B19" s="96" t="s">
        <v>213</v>
      </c>
      <c r="C19" s="97" t="s">
        <v>160</v>
      </c>
      <c r="D19" s="97" t="s">
        <v>168</v>
      </c>
      <c r="E19" s="97" t="s">
        <v>180</v>
      </c>
      <c r="F19" s="97"/>
      <c r="G19" s="196">
        <f>SUM(G20:G22)</f>
        <v>716.4</v>
      </c>
      <c r="H19" s="196">
        <f>SUM(H20:H22)</f>
        <v>716.4</v>
      </c>
      <c r="I19" s="196">
        <f>SUM(I20:I22)</f>
        <v>716.4</v>
      </c>
    </row>
    <row r="20" spans="1:23" ht="90" x14ac:dyDescent="0.2">
      <c r="A20" s="129" t="s">
        <v>166</v>
      </c>
      <c r="B20" s="98" t="s">
        <v>213</v>
      </c>
      <c r="C20" s="98" t="s">
        <v>160</v>
      </c>
      <c r="D20" s="98" t="s">
        <v>168</v>
      </c>
      <c r="E20" s="99" t="s">
        <v>180</v>
      </c>
      <c r="F20" s="99" t="s">
        <v>133</v>
      </c>
      <c r="G20" s="197">
        <v>716.4</v>
      </c>
      <c r="H20" s="197">
        <v>716.4</v>
      </c>
      <c r="I20" s="197">
        <v>716.4</v>
      </c>
    </row>
    <row r="21" spans="1:23" ht="30" x14ac:dyDescent="0.2">
      <c r="A21" s="129" t="s">
        <v>136</v>
      </c>
      <c r="B21" s="98" t="s">
        <v>213</v>
      </c>
      <c r="C21" s="98" t="s">
        <v>160</v>
      </c>
      <c r="D21" s="98" t="s">
        <v>168</v>
      </c>
      <c r="E21" s="99" t="s">
        <v>180</v>
      </c>
      <c r="F21" s="99" t="s">
        <v>137</v>
      </c>
      <c r="G21" s="197">
        <v>0</v>
      </c>
      <c r="H21" s="197">
        <v>0</v>
      </c>
      <c r="I21" s="197">
        <v>0</v>
      </c>
    </row>
    <row r="22" spans="1:23" ht="15.6" customHeight="1" x14ac:dyDescent="0.2">
      <c r="A22" s="129" t="s">
        <v>138</v>
      </c>
      <c r="B22" s="98" t="s">
        <v>213</v>
      </c>
      <c r="C22" s="98" t="s">
        <v>160</v>
      </c>
      <c r="D22" s="98" t="s">
        <v>168</v>
      </c>
      <c r="E22" s="99" t="s">
        <v>180</v>
      </c>
      <c r="F22" s="99" t="s">
        <v>139</v>
      </c>
      <c r="G22" s="197">
        <v>0</v>
      </c>
      <c r="H22" s="197">
        <v>0</v>
      </c>
      <c r="I22" s="197">
        <v>0</v>
      </c>
    </row>
    <row r="23" spans="1:23" ht="57" x14ac:dyDescent="0.2">
      <c r="A23" s="132" t="s">
        <v>153</v>
      </c>
      <c r="B23" s="114" t="s">
        <v>213</v>
      </c>
      <c r="C23" s="114" t="s">
        <v>160</v>
      </c>
      <c r="D23" s="114" t="s">
        <v>169</v>
      </c>
      <c r="E23" s="115"/>
      <c r="F23" s="116"/>
      <c r="G23" s="193">
        <f>G26</f>
        <v>12</v>
      </c>
      <c r="H23" s="193">
        <f>H26</f>
        <v>12</v>
      </c>
      <c r="I23" s="193">
        <f>I26</f>
        <v>12</v>
      </c>
    </row>
    <row r="24" spans="1:23" ht="15.6" customHeight="1" x14ac:dyDescent="0.2">
      <c r="A24" s="133" t="s">
        <v>159</v>
      </c>
      <c r="B24" s="94" t="s">
        <v>213</v>
      </c>
      <c r="C24" s="94" t="s">
        <v>160</v>
      </c>
      <c r="D24" s="94" t="s">
        <v>169</v>
      </c>
      <c r="E24" s="82" t="s">
        <v>162</v>
      </c>
      <c r="F24" s="82"/>
      <c r="G24" s="194">
        <f t="shared" ref="G24:I26" si="2">G25</f>
        <v>12</v>
      </c>
      <c r="H24" s="194">
        <f t="shared" si="2"/>
        <v>12</v>
      </c>
      <c r="I24" s="194">
        <f t="shared" si="2"/>
        <v>12</v>
      </c>
      <c r="J24" s="84"/>
      <c r="K24" s="84"/>
      <c r="L24" s="84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9"/>
    </row>
    <row r="25" spans="1:23" ht="30" x14ac:dyDescent="0.2">
      <c r="A25" s="134" t="s">
        <v>170</v>
      </c>
      <c r="B25" s="95" t="s">
        <v>213</v>
      </c>
      <c r="C25" s="95" t="s">
        <v>160</v>
      </c>
      <c r="D25" s="95" t="s">
        <v>169</v>
      </c>
      <c r="E25" s="83" t="s">
        <v>163</v>
      </c>
      <c r="F25" s="83"/>
      <c r="G25" s="195">
        <f t="shared" si="2"/>
        <v>12</v>
      </c>
      <c r="H25" s="195">
        <f t="shared" si="2"/>
        <v>12</v>
      </c>
      <c r="I25" s="195">
        <f t="shared" si="2"/>
        <v>12</v>
      </c>
      <c r="J25" s="84"/>
      <c r="K25" s="84"/>
      <c r="L25" s="84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90"/>
    </row>
    <row r="26" spans="1:23" ht="60" x14ac:dyDescent="0.2">
      <c r="A26" s="135" t="s">
        <v>184</v>
      </c>
      <c r="B26" s="96" t="s">
        <v>213</v>
      </c>
      <c r="C26" s="97" t="s">
        <v>160</v>
      </c>
      <c r="D26" s="97" t="s">
        <v>169</v>
      </c>
      <c r="E26" s="97" t="s">
        <v>229</v>
      </c>
      <c r="F26" s="97"/>
      <c r="G26" s="196">
        <f t="shared" si="2"/>
        <v>12</v>
      </c>
      <c r="H26" s="196">
        <f t="shared" si="2"/>
        <v>12</v>
      </c>
      <c r="I26" s="196">
        <f t="shared" si="2"/>
        <v>12</v>
      </c>
    </row>
    <row r="27" spans="1:23" ht="16.899999999999999" customHeight="1" x14ac:dyDescent="0.2">
      <c r="A27" s="129" t="s">
        <v>113</v>
      </c>
      <c r="B27" s="98" t="s">
        <v>213</v>
      </c>
      <c r="C27" s="98" t="s">
        <v>160</v>
      </c>
      <c r="D27" s="98" t="s">
        <v>169</v>
      </c>
      <c r="E27" s="99" t="s">
        <v>229</v>
      </c>
      <c r="F27" s="99" t="s">
        <v>154</v>
      </c>
      <c r="G27" s="197">
        <v>12</v>
      </c>
      <c r="H27" s="197">
        <v>12</v>
      </c>
      <c r="I27" s="197">
        <v>12</v>
      </c>
    </row>
    <row r="28" spans="1:23" ht="34.5" customHeight="1" x14ac:dyDescent="0.2">
      <c r="A28" s="132" t="s">
        <v>227</v>
      </c>
      <c r="B28" s="114" t="s">
        <v>213</v>
      </c>
      <c r="C28" s="114" t="s">
        <v>160</v>
      </c>
      <c r="D28" s="114" t="s">
        <v>228</v>
      </c>
      <c r="E28" s="115"/>
      <c r="F28" s="116"/>
      <c r="G28" s="193">
        <f t="shared" ref="G28:I31" si="3">G29</f>
        <v>60</v>
      </c>
      <c r="H28" s="193">
        <f t="shared" si="3"/>
        <v>0</v>
      </c>
      <c r="I28" s="193">
        <f t="shared" si="3"/>
        <v>0</v>
      </c>
    </row>
    <row r="29" spans="1:23" ht="16.899999999999999" customHeight="1" x14ac:dyDescent="0.2">
      <c r="A29" s="133" t="s">
        <v>159</v>
      </c>
      <c r="B29" s="94" t="s">
        <v>213</v>
      </c>
      <c r="C29" s="94" t="s">
        <v>160</v>
      </c>
      <c r="D29" s="94" t="s">
        <v>228</v>
      </c>
      <c r="E29" s="82" t="s">
        <v>162</v>
      </c>
      <c r="F29" s="82"/>
      <c r="G29" s="194">
        <f t="shared" si="3"/>
        <v>60</v>
      </c>
      <c r="H29" s="194">
        <f t="shared" si="3"/>
        <v>0</v>
      </c>
      <c r="I29" s="194">
        <f t="shared" si="3"/>
        <v>0</v>
      </c>
    </row>
    <row r="30" spans="1:23" ht="16.899999999999999" customHeight="1" x14ac:dyDescent="0.2">
      <c r="A30" s="134" t="s">
        <v>170</v>
      </c>
      <c r="B30" s="95" t="s">
        <v>213</v>
      </c>
      <c r="C30" s="95" t="s">
        <v>160</v>
      </c>
      <c r="D30" s="95" t="s">
        <v>228</v>
      </c>
      <c r="E30" s="83" t="s">
        <v>163</v>
      </c>
      <c r="F30" s="83"/>
      <c r="G30" s="195">
        <f t="shared" si="3"/>
        <v>60</v>
      </c>
      <c r="H30" s="195">
        <f t="shared" si="3"/>
        <v>0</v>
      </c>
      <c r="I30" s="195">
        <f t="shared" si="3"/>
        <v>0</v>
      </c>
    </row>
    <row r="31" spans="1:23" ht="16.899999999999999" customHeight="1" x14ac:dyDescent="0.2">
      <c r="A31" s="135" t="s">
        <v>141</v>
      </c>
      <c r="B31" s="96" t="s">
        <v>213</v>
      </c>
      <c r="C31" s="97">
        <v>1</v>
      </c>
      <c r="D31" s="97">
        <v>7</v>
      </c>
      <c r="E31" s="97" t="s">
        <v>230</v>
      </c>
      <c r="F31" s="97" t="s">
        <v>142</v>
      </c>
      <c r="G31" s="196">
        <f t="shared" si="3"/>
        <v>60</v>
      </c>
      <c r="H31" s="196">
        <f t="shared" si="3"/>
        <v>0</v>
      </c>
      <c r="I31" s="196">
        <f t="shared" si="3"/>
        <v>0</v>
      </c>
    </row>
    <row r="32" spans="1:23" ht="16.899999999999999" customHeight="1" x14ac:dyDescent="0.2">
      <c r="A32" s="129" t="s">
        <v>138</v>
      </c>
      <c r="B32" s="98" t="s">
        <v>213</v>
      </c>
      <c r="C32" s="98" t="s">
        <v>160</v>
      </c>
      <c r="D32" s="98" t="s">
        <v>228</v>
      </c>
      <c r="E32" s="99" t="s">
        <v>230</v>
      </c>
      <c r="F32" s="99">
        <v>200</v>
      </c>
      <c r="G32" s="197">
        <v>60</v>
      </c>
      <c r="H32" s="197">
        <v>0</v>
      </c>
      <c r="I32" s="197">
        <v>0</v>
      </c>
    </row>
    <row r="33" spans="1:23" ht="14.25" x14ac:dyDescent="0.2">
      <c r="A33" s="132" t="s">
        <v>140</v>
      </c>
      <c r="B33" s="114" t="s">
        <v>213</v>
      </c>
      <c r="C33" s="114" t="s">
        <v>160</v>
      </c>
      <c r="D33" s="114" t="s">
        <v>171</v>
      </c>
      <c r="E33" s="115"/>
      <c r="F33" s="116"/>
      <c r="G33" s="193">
        <f t="shared" ref="G33:I36" si="4">G34</f>
        <v>5</v>
      </c>
      <c r="H33" s="193">
        <f t="shared" si="4"/>
        <v>5</v>
      </c>
      <c r="I33" s="193">
        <f t="shared" si="4"/>
        <v>5</v>
      </c>
    </row>
    <row r="34" spans="1:23" ht="16.149999999999999" customHeight="1" x14ac:dyDescent="0.2">
      <c r="A34" s="133" t="s">
        <v>159</v>
      </c>
      <c r="B34" s="94" t="s">
        <v>213</v>
      </c>
      <c r="C34" s="94" t="s">
        <v>160</v>
      </c>
      <c r="D34" s="94" t="s">
        <v>171</v>
      </c>
      <c r="E34" s="82" t="s">
        <v>162</v>
      </c>
      <c r="F34" s="82"/>
      <c r="G34" s="194">
        <f t="shared" si="4"/>
        <v>5</v>
      </c>
      <c r="H34" s="194">
        <f t="shared" si="4"/>
        <v>5</v>
      </c>
      <c r="I34" s="194">
        <f t="shared" si="4"/>
        <v>5</v>
      </c>
      <c r="J34" s="84"/>
      <c r="K34" s="84"/>
      <c r="L34" s="84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9"/>
    </row>
    <row r="35" spans="1:23" ht="30" x14ac:dyDescent="0.2">
      <c r="A35" s="134" t="s">
        <v>170</v>
      </c>
      <c r="B35" s="95" t="s">
        <v>213</v>
      </c>
      <c r="C35" s="95" t="s">
        <v>160</v>
      </c>
      <c r="D35" s="95" t="s">
        <v>171</v>
      </c>
      <c r="E35" s="83" t="s">
        <v>163</v>
      </c>
      <c r="F35" s="83"/>
      <c r="G35" s="195">
        <f t="shared" si="4"/>
        <v>5</v>
      </c>
      <c r="H35" s="195">
        <f t="shared" si="4"/>
        <v>5</v>
      </c>
      <c r="I35" s="195">
        <f t="shared" si="4"/>
        <v>5</v>
      </c>
      <c r="J35" s="84"/>
      <c r="K35" s="84"/>
      <c r="L35" s="84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90"/>
    </row>
    <row r="36" spans="1:23" ht="15" x14ac:dyDescent="0.2">
      <c r="A36" s="135" t="s">
        <v>141</v>
      </c>
      <c r="B36" s="96" t="s">
        <v>213</v>
      </c>
      <c r="C36" s="97">
        <v>1</v>
      </c>
      <c r="D36" s="97">
        <v>11</v>
      </c>
      <c r="E36" s="97" t="s">
        <v>231</v>
      </c>
      <c r="F36" s="97" t="s">
        <v>142</v>
      </c>
      <c r="G36" s="196">
        <f t="shared" si="4"/>
        <v>5</v>
      </c>
      <c r="H36" s="196">
        <f t="shared" si="4"/>
        <v>5</v>
      </c>
      <c r="I36" s="196">
        <f t="shared" si="4"/>
        <v>5</v>
      </c>
    </row>
    <row r="37" spans="1:23" ht="14.45" customHeight="1" x14ac:dyDescent="0.2">
      <c r="A37" s="129" t="s">
        <v>138</v>
      </c>
      <c r="B37" s="98" t="s">
        <v>213</v>
      </c>
      <c r="C37" s="98" t="s">
        <v>160</v>
      </c>
      <c r="D37" s="98" t="s">
        <v>171</v>
      </c>
      <c r="E37" s="99" t="s">
        <v>231</v>
      </c>
      <c r="F37" s="99" t="s">
        <v>139</v>
      </c>
      <c r="G37" s="197">
        <v>5</v>
      </c>
      <c r="H37" s="197">
        <v>5</v>
      </c>
      <c r="I37" s="197">
        <v>5</v>
      </c>
    </row>
    <row r="38" spans="1:23" ht="14.25" x14ac:dyDescent="0.2">
      <c r="A38" s="132" t="s">
        <v>143</v>
      </c>
      <c r="B38" s="114" t="s">
        <v>213</v>
      </c>
      <c r="C38" s="114" t="s">
        <v>160</v>
      </c>
      <c r="D38" s="114" t="s">
        <v>172</v>
      </c>
      <c r="E38" s="115"/>
      <c r="F38" s="116"/>
      <c r="G38" s="193">
        <f t="shared" ref="G38:I39" si="5">G39</f>
        <v>1807.6049999999998</v>
      </c>
      <c r="H38" s="193">
        <f t="shared" si="5"/>
        <v>1922.0419999999999</v>
      </c>
      <c r="I38" s="193">
        <f t="shared" si="5"/>
        <v>1954.836</v>
      </c>
    </row>
    <row r="39" spans="1:23" ht="15.6" customHeight="1" x14ac:dyDescent="0.2">
      <c r="A39" s="133" t="s">
        <v>159</v>
      </c>
      <c r="B39" s="94" t="s">
        <v>213</v>
      </c>
      <c r="C39" s="94" t="s">
        <v>160</v>
      </c>
      <c r="D39" s="94" t="s">
        <v>172</v>
      </c>
      <c r="E39" s="82" t="s">
        <v>238</v>
      </c>
      <c r="F39" s="82"/>
      <c r="G39" s="194">
        <f t="shared" si="5"/>
        <v>1807.6049999999998</v>
      </c>
      <c r="H39" s="194">
        <f t="shared" si="5"/>
        <v>1922.0419999999999</v>
      </c>
      <c r="I39" s="194">
        <f t="shared" si="5"/>
        <v>1954.836</v>
      </c>
      <c r="J39" s="84"/>
      <c r="K39" s="84"/>
      <c r="L39" s="84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9"/>
    </row>
    <row r="40" spans="1:23" ht="30" x14ac:dyDescent="0.2">
      <c r="A40" s="134" t="s">
        <v>170</v>
      </c>
      <c r="B40" s="95" t="s">
        <v>213</v>
      </c>
      <c r="C40" s="95" t="s">
        <v>160</v>
      </c>
      <c r="D40" s="95" t="s">
        <v>172</v>
      </c>
      <c r="E40" s="83" t="s">
        <v>238</v>
      </c>
      <c r="F40" s="83"/>
      <c r="G40" s="195">
        <f>G41+G43</f>
        <v>1807.6049999999998</v>
      </c>
      <c r="H40" s="195">
        <f>H41+H43</f>
        <v>1922.0419999999999</v>
      </c>
      <c r="I40" s="195">
        <f>I41+I43</f>
        <v>1954.836</v>
      </c>
      <c r="J40" s="84"/>
      <c r="K40" s="84"/>
      <c r="L40" s="84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90"/>
    </row>
    <row r="41" spans="1:23" ht="111" customHeight="1" x14ac:dyDescent="0.2">
      <c r="A41" s="135" t="s">
        <v>144</v>
      </c>
      <c r="B41" s="96" t="s">
        <v>213</v>
      </c>
      <c r="C41" s="96" t="s">
        <v>160</v>
      </c>
      <c r="D41" s="97">
        <v>13</v>
      </c>
      <c r="E41" s="97" t="s">
        <v>232</v>
      </c>
      <c r="F41" s="97"/>
      <c r="G41" s="196">
        <f>G42</f>
        <v>0.8</v>
      </c>
      <c r="H41" s="196">
        <f>H42</f>
        <v>0.8</v>
      </c>
      <c r="I41" s="196">
        <f>I42</f>
        <v>0.8</v>
      </c>
    </row>
    <row r="42" spans="1:23" ht="30" x14ac:dyDescent="0.2">
      <c r="A42" s="129" t="s">
        <v>136</v>
      </c>
      <c r="B42" s="98" t="s">
        <v>213</v>
      </c>
      <c r="C42" s="98" t="s">
        <v>160</v>
      </c>
      <c r="D42" s="98" t="s">
        <v>172</v>
      </c>
      <c r="E42" s="99" t="s">
        <v>232</v>
      </c>
      <c r="F42" s="99" t="s">
        <v>137</v>
      </c>
      <c r="G42" s="197">
        <v>0.8</v>
      </c>
      <c r="H42" s="197">
        <v>0.8</v>
      </c>
      <c r="I42" s="197">
        <v>0.8</v>
      </c>
    </row>
    <row r="43" spans="1:23" ht="60" x14ac:dyDescent="0.2">
      <c r="A43" s="135" t="s">
        <v>173</v>
      </c>
      <c r="B43" s="96" t="s">
        <v>213</v>
      </c>
      <c r="C43" s="96" t="s">
        <v>160</v>
      </c>
      <c r="D43" s="97">
        <v>13</v>
      </c>
      <c r="E43" s="97" t="s">
        <v>233</v>
      </c>
      <c r="F43" s="97"/>
      <c r="G43" s="196">
        <f>SUM(G44:G45)</f>
        <v>1806.8049999999998</v>
      </c>
      <c r="H43" s="196">
        <f>SUM(H44:H45)</f>
        <v>1921.242</v>
      </c>
      <c r="I43" s="196">
        <f>SUM(I44:I45)</f>
        <v>1954.0360000000001</v>
      </c>
    </row>
    <row r="44" spans="1:23" ht="90" x14ac:dyDescent="0.2">
      <c r="A44" s="129" t="s">
        <v>166</v>
      </c>
      <c r="B44" s="98" t="s">
        <v>213</v>
      </c>
      <c r="C44" s="98" t="s">
        <v>160</v>
      </c>
      <c r="D44" s="98" t="s">
        <v>172</v>
      </c>
      <c r="E44" s="99" t="s">
        <v>233</v>
      </c>
      <c r="F44" s="99" t="s">
        <v>133</v>
      </c>
      <c r="G44" s="197">
        <v>1163.3</v>
      </c>
      <c r="H44" s="197">
        <v>1163.3</v>
      </c>
      <c r="I44" s="197">
        <v>1163.3</v>
      </c>
    </row>
    <row r="45" spans="1:23" ht="18" customHeight="1" x14ac:dyDescent="0.2">
      <c r="A45" s="129" t="s">
        <v>138</v>
      </c>
      <c r="B45" s="98" t="s">
        <v>213</v>
      </c>
      <c r="C45" s="98" t="s">
        <v>160</v>
      </c>
      <c r="D45" s="98" t="s">
        <v>172</v>
      </c>
      <c r="E45" s="99" t="s">
        <v>233</v>
      </c>
      <c r="F45" s="99" t="s">
        <v>139</v>
      </c>
      <c r="G45" s="197">
        <v>643.505</v>
      </c>
      <c r="H45" s="197">
        <v>757.94200000000001</v>
      </c>
      <c r="I45" s="197">
        <v>790.73599999999999</v>
      </c>
    </row>
    <row r="46" spans="1:23" ht="14.25" x14ac:dyDescent="0.2">
      <c r="A46" s="131" t="s">
        <v>145</v>
      </c>
      <c r="B46" s="117" t="s">
        <v>213</v>
      </c>
      <c r="C46" s="117" t="s">
        <v>161</v>
      </c>
      <c r="D46" s="117" t="s">
        <v>167</v>
      </c>
      <c r="E46" s="118"/>
      <c r="F46" s="119"/>
      <c r="G46" s="192">
        <f>G47</f>
        <v>137.19999999999999</v>
      </c>
      <c r="H46" s="192">
        <f t="shared" ref="H46:I49" si="6">H47</f>
        <v>138.69999999999999</v>
      </c>
      <c r="I46" s="192">
        <f t="shared" si="6"/>
        <v>144.5</v>
      </c>
    </row>
    <row r="47" spans="1:23" ht="28.5" x14ac:dyDescent="0.2">
      <c r="A47" s="132" t="s">
        <v>146</v>
      </c>
      <c r="B47" s="114" t="s">
        <v>213</v>
      </c>
      <c r="C47" s="114" t="s">
        <v>161</v>
      </c>
      <c r="D47" s="114" t="s">
        <v>174</v>
      </c>
      <c r="E47" s="115"/>
      <c r="F47" s="116"/>
      <c r="G47" s="193">
        <f>G48</f>
        <v>137.19999999999999</v>
      </c>
      <c r="H47" s="193">
        <f t="shared" si="6"/>
        <v>138.69999999999999</v>
      </c>
      <c r="I47" s="193">
        <f t="shared" si="6"/>
        <v>144.5</v>
      </c>
    </row>
    <row r="48" spans="1:23" ht="30" x14ac:dyDescent="0.2">
      <c r="A48" s="133" t="s">
        <v>159</v>
      </c>
      <c r="B48" s="94" t="s">
        <v>213</v>
      </c>
      <c r="C48" s="94" t="s">
        <v>161</v>
      </c>
      <c r="D48" s="94" t="s">
        <v>174</v>
      </c>
      <c r="E48" s="82" t="s">
        <v>162</v>
      </c>
      <c r="F48" s="82"/>
      <c r="G48" s="194">
        <f>G49</f>
        <v>137.19999999999999</v>
      </c>
      <c r="H48" s="194">
        <f t="shared" si="6"/>
        <v>138.69999999999999</v>
      </c>
      <c r="I48" s="194">
        <f t="shared" si="6"/>
        <v>144.5</v>
      </c>
      <c r="J48" s="84"/>
      <c r="K48" s="84"/>
      <c r="L48" s="84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9"/>
    </row>
    <row r="49" spans="1:23" ht="30" x14ac:dyDescent="0.2">
      <c r="A49" s="134" t="s">
        <v>170</v>
      </c>
      <c r="B49" s="95" t="s">
        <v>213</v>
      </c>
      <c r="C49" s="95" t="s">
        <v>161</v>
      </c>
      <c r="D49" s="95" t="s">
        <v>174</v>
      </c>
      <c r="E49" s="83" t="s">
        <v>163</v>
      </c>
      <c r="F49" s="83"/>
      <c r="G49" s="195">
        <f>G50</f>
        <v>137.19999999999999</v>
      </c>
      <c r="H49" s="195">
        <f t="shared" si="6"/>
        <v>138.69999999999999</v>
      </c>
      <c r="I49" s="195">
        <f t="shared" si="6"/>
        <v>144.5</v>
      </c>
      <c r="J49" s="84"/>
      <c r="K49" s="84"/>
      <c r="L49" s="84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90"/>
    </row>
    <row r="50" spans="1:23" ht="45" x14ac:dyDescent="0.2">
      <c r="A50" s="135" t="s">
        <v>147</v>
      </c>
      <c r="B50" s="96" t="s">
        <v>213</v>
      </c>
      <c r="C50" s="96" t="s">
        <v>161</v>
      </c>
      <c r="D50" s="97">
        <v>3</v>
      </c>
      <c r="E50" s="97" t="s">
        <v>148</v>
      </c>
      <c r="F50" s="97"/>
      <c r="G50" s="196">
        <f>SUM(G51:G52)</f>
        <v>137.19999999999999</v>
      </c>
      <c r="H50" s="196">
        <f>SUM(H51:H52)</f>
        <v>138.69999999999999</v>
      </c>
      <c r="I50" s="196">
        <f>SUM(I51:I52)</f>
        <v>144.5</v>
      </c>
    </row>
    <row r="51" spans="1:23" ht="90" x14ac:dyDescent="0.2">
      <c r="A51" s="129" t="s">
        <v>166</v>
      </c>
      <c r="B51" s="98" t="s">
        <v>213</v>
      </c>
      <c r="C51" s="98" t="s">
        <v>161</v>
      </c>
      <c r="D51" s="98" t="s">
        <v>174</v>
      </c>
      <c r="E51" s="99" t="s">
        <v>148</v>
      </c>
      <c r="F51" s="99" t="s">
        <v>133</v>
      </c>
      <c r="G51" s="197">
        <v>137.19999999999999</v>
      </c>
      <c r="H51" s="197">
        <v>138.69999999999999</v>
      </c>
      <c r="I51" s="197">
        <v>144.5</v>
      </c>
    </row>
    <row r="52" spans="1:23" ht="30" x14ac:dyDescent="0.2">
      <c r="A52" s="129" t="s">
        <v>136</v>
      </c>
      <c r="B52" s="98" t="s">
        <v>213</v>
      </c>
      <c r="C52" s="98" t="s">
        <v>161</v>
      </c>
      <c r="D52" s="98" t="s">
        <v>174</v>
      </c>
      <c r="E52" s="99" t="s">
        <v>148</v>
      </c>
      <c r="F52" s="99" t="s">
        <v>137</v>
      </c>
      <c r="G52" s="197">
        <v>0</v>
      </c>
      <c r="H52" s="197">
        <v>0</v>
      </c>
      <c r="I52" s="197">
        <v>0</v>
      </c>
    </row>
    <row r="53" spans="1:23" ht="28.5" x14ac:dyDescent="0.2">
      <c r="A53" s="131" t="s">
        <v>149</v>
      </c>
      <c r="B53" s="117" t="s">
        <v>213</v>
      </c>
      <c r="C53" s="117" t="s">
        <v>174</v>
      </c>
      <c r="D53" s="117" t="s">
        <v>167</v>
      </c>
      <c r="E53" s="118"/>
      <c r="F53" s="119"/>
      <c r="G53" s="192">
        <f>G54</f>
        <v>2</v>
      </c>
      <c r="H53" s="192">
        <f>H54</f>
        <v>0</v>
      </c>
      <c r="I53" s="192">
        <f>I54</f>
        <v>0</v>
      </c>
    </row>
    <row r="54" spans="1:23" ht="14.25" x14ac:dyDescent="0.2">
      <c r="A54" s="132" t="s">
        <v>175</v>
      </c>
      <c r="B54" s="114" t="s">
        <v>213</v>
      </c>
      <c r="C54" s="114" t="s">
        <v>174</v>
      </c>
      <c r="D54" s="114" t="s">
        <v>176</v>
      </c>
      <c r="E54" s="115"/>
      <c r="F54" s="116"/>
      <c r="G54" s="193">
        <f t="shared" ref="G54:I55" si="7">G55</f>
        <v>2</v>
      </c>
      <c r="H54" s="193">
        <f t="shared" si="7"/>
        <v>0</v>
      </c>
      <c r="I54" s="193">
        <f t="shared" si="7"/>
        <v>0</v>
      </c>
    </row>
    <row r="55" spans="1:23" ht="61.5" customHeight="1" x14ac:dyDescent="0.2">
      <c r="A55" s="136" t="s">
        <v>234</v>
      </c>
      <c r="B55" s="121" t="s">
        <v>213</v>
      </c>
      <c r="C55" s="121" t="s">
        <v>174</v>
      </c>
      <c r="D55" s="122" t="s">
        <v>176</v>
      </c>
      <c r="E55" s="122" t="s">
        <v>241</v>
      </c>
      <c r="F55" s="123"/>
      <c r="G55" s="198">
        <f>G56</f>
        <v>2</v>
      </c>
      <c r="H55" s="198">
        <f t="shared" si="7"/>
        <v>0</v>
      </c>
      <c r="I55" s="198">
        <f t="shared" si="7"/>
        <v>0</v>
      </c>
    </row>
    <row r="56" spans="1:23" ht="42.6" customHeight="1" x14ac:dyDescent="0.2">
      <c r="A56" s="137" t="s">
        <v>178</v>
      </c>
      <c r="B56" s="125" t="s">
        <v>213</v>
      </c>
      <c r="C56" s="125" t="s">
        <v>174</v>
      </c>
      <c r="D56" s="126" t="s">
        <v>176</v>
      </c>
      <c r="E56" s="126" t="s">
        <v>240</v>
      </c>
      <c r="F56" s="127"/>
      <c r="G56" s="199">
        <f>G57</f>
        <v>2</v>
      </c>
      <c r="H56" s="199">
        <f>H57</f>
        <v>0</v>
      </c>
      <c r="I56" s="199">
        <f>I57</f>
        <v>0</v>
      </c>
    </row>
    <row r="57" spans="1:23" ht="30" x14ac:dyDescent="0.2">
      <c r="A57" s="129" t="s">
        <v>136</v>
      </c>
      <c r="B57" s="98" t="s">
        <v>213</v>
      </c>
      <c r="C57" s="98" t="s">
        <v>174</v>
      </c>
      <c r="D57" s="98" t="s">
        <v>176</v>
      </c>
      <c r="E57" s="99" t="s">
        <v>240</v>
      </c>
      <c r="F57" s="99" t="s">
        <v>137</v>
      </c>
      <c r="G57" s="197">
        <v>2</v>
      </c>
      <c r="H57" s="197">
        <v>0</v>
      </c>
      <c r="I57" s="197">
        <v>0</v>
      </c>
    </row>
    <row r="58" spans="1:23" ht="14.25" x14ac:dyDescent="0.2">
      <c r="A58" s="131" t="s">
        <v>150</v>
      </c>
      <c r="B58" s="117" t="s">
        <v>213</v>
      </c>
      <c r="C58" s="117" t="s">
        <v>177</v>
      </c>
      <c r="D58" s="117" t="s">
        <v>167</v>
      </c>
      <c r="E58" s="118"/>
      <c r="F58" s="119"/>
      <c r="G58" s="192">
        <f t="shared" ref="G58:I59" si="8">G59</f>
        <v>20</v>
      </c>
      <c r="H58" s="192">
        <f t="shared" si="8"/>
        <v>0</v>
      </c>
      <c r="I58" s="192">
        <f t="shared" si="8"/>
        <v>0</v>
      </c>
    </row>
    <row r="59" spans="1:23" ht="14.25" x14ac:dyDescent="0.2">
      <c r="A59" s="132" t="s">
        <v>150</v>
      </c>
      <c r="B59" s="114" t="s">
        <v>213</v>
      </c>
      <c r="C59" s="114" t="s">
        <v>177</v>
      </c>
      <c r="D59" s="114" t="s">
        <v>161</v>
      </c>
      <c r="E59" s="115"/>
      <c r="F59" s="116"/>
      <c r="G59" s="193">
        <f t="shared" si="8"/>
        <v>20</v>
      </c>
      <c r="H59" s="193">
        <f t="shared" si="8"/>
        <v>0</v>
      </c>
      <c r="I59" s="193">
        <f t="shared" si="8"/>
        <v>0</v>
      </c>
    </row>
    <row r="60" spans="1:23" ht="71.25" x14ac:dyDescent="0.2">
      <c r="A60" s="136" t="s">
        <v>235</v>
      </c>
      <c r="B60" s="121" t="s">
        <v>213</v>
      </c>
      <c r="C60" s="121" t="s">
        <v>177</v>
      </c>
      <c r="D60" s="122" t="s">
        <v>161</v>
      </c>
      <c r="E60" s="122" t="s">
        <v>179</v>
      </c>
      <c r="F60" s="123"/>
      <c r="G60" s="198">
        <f t="shared" ref="G60:I61" si="9">G61</f>
        <v>20</v>
      </c>
      <c r="H60" s="198">
        <f t="shared" si="9"/>
        <v>0</v>
      </c>
      <c r="I60" s="198">
        <f t="shared" si="9"/>
        <v>0</v>
      </c>
    </row>
    <row r="61" spans="1:23" ht="45" x14ac:dyDescent="0.2">
      <c r="A61" s="137" t="s">
        <v>237</v>
      </c>
      <c r="B61" s="125" t="s">
        <v>213</v>
      </c>
      <c r="C61" s="125" t="s">
        <v>177</v>
      </c>
      <c r="D61" s="126" t="s">
        <v>161</v>
      </c>
      <c r="E61" s="126" t="s">
        <v>236</v>
      </c>
      <c r="F61" s="127"/>
      <c r="G61" s="199">
        <f t="shared" si="9"/>
        <v>20</v>
      </c>
      <c r="H61" s="199">
        <f t="shared" si="9"/>
        <v>0</v>
      </c>
      <c r="I61" s="199">
        <f t="shared" si="9"/>
        <v>0</v>
      </c>
    </row>
    <row r="62" spans="1:23" ht="30" x14ac:dyDescent="0.2">
      <c r="A62" s="129" t="s">
        <v>136</v>
      </c>
      <c r="B62" s="98" t="s">
        <v>213</v>
      </c>
      <c r="C62" s="98" t="s">
        <v>177</v>
      </c>
      <c r="D62" s="98" t="s">
        <v>161</v>
      </c>
      <c r="E62" s="99" t="s">
        <v>236</v>
      </c>
      <c r="F62" s="99" t="s">
        <v>137</v>
      </c>
      <c r="G62" s="197">
        <v>20</v>
      </c>
      <c r="H62" s="197">
        <v>0</v>
      </c>
      <c r="I62" s="197">
        <v>0</v>
      </c>
    </row>
    <row r="63" spans="1:23" ht="14.25" x14ac:dyDescent="0.2">
      <c r="A63" s="131" t="s">
        <v>151</v>
      </c>
      <c r="B63" s="117" t="s">
        <v>213</v>
      </c>
      <c r="C63" s="117" t="s">
        <v>182</v>
      </c>
      <c r="D63" s="117" t="s">
        <v>167</v>
      </c>
      <c r="E63" s="118"/>
      <c r="F63" s="119"/>
      <c r="G63" s="192">
        <f t="shared" ref="G63:I66" si="10">G64</f>
        <v>1244.8</v>
      </c>
      <c r="H63" s="192">
        <f t="shared" si="10"/>
        <v>1174.8</v>
      </c>
      <c r="I63" s="192">
        <f t="shared" si="10"/>
        <v>1097.8</v>
      </c>
    </row>
    <row r="64" spans="1:23" ht="14.25" x14ac:dyDescent="0.2">
      <c r="A64" s="132" t="s">
        <v>152</v>
      </c>
      <c r="B64" s="114" t="s">
        <v>213</v>
      </c>
      <c r="C64" s="114" t="s">
        <v>182</v>
      </c>
      <c r="D64" s="114" t="s">
        <v>160</v>
      </c>
      <c r="E64" s="115"/>
      <c r="F64" s="116"/>
      <c r="G64" s="193">
        <f>G65</f>
        <v>1244.8</v>
      </c>
      <c r="H64" s="193">
        <f t="shared" si="10"/>
        <v>1174.8</v>
      </c>
      <c r="I64" s="193">
        <f t="shared" si="10"/>
        <v>1097.8</v>
      </c>
    </row>
    <row r="65" spans="1:23" ht="17.45" customHeight="1" x14ac:dyDescent="0.2">
      <c r="A65" s="133" t="s">
        <v>159</v>
      </c>
      <c r="B65" s="94" t="s">
        <v>213</v>
      </c>
      <c r="C65" s="94" t="s">
        <v>182</v>
      </c>
      <c r="D65" s="94" t="s">
        <v>160</v>
      </c>
      <c r="E65" s="82" t="s">
        <v>162</v>
      </c>
      <c r="F65" s="82"/>
      <c r="G65" s="194">
        <f>G66</f>
        <v>1244.8</v>
      </c>
      <c r="H65" s="194">
        <f t="shared" si="10"/>
        <v>1174.8</v>
      </c>
      <c r="I65" s="194">
        <f t="shared" si="10"/>
        <v>1097.8</v>
      </c>
      <c r="J65" s="84"/>
      <c r="K65" s="84"/>
      <c r="L65" s="84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9"/>
    </row>
    <row r="66" spans="1:23" ht="30" x14ac:dyDescent="0.2">
      <c r="A66" s="134" t="s">
        <v>170</v>
      </c>
      <c r="B66" s="95" t="s">
        <v>213</v>
      </c>
      <c r="C66" s="95" t="s">
        <v>182</v>
      </c>
      <c r="D66" s="95" t="s">
        <v>160</v>
      </c>
      <c r="E66" s="83" t="s">
        <v>163</v>
      </c>
      <c r="F66" s="83"/>
      <c r="G66" s="195">
        <f>G67</f>
        <v>1244.8</v>
      </c>
      <c r="H66" s="195">
        <f t="shared" si="10"/>
        <v>1174.8</v>
      </c>
      <c r="I66" s="195">
        <f t="shared" si="10"/>
        <v>1097.8</v>
      </c>
      <c r="J66" s="84"/>
      <c r="K66" s="84"/>
      <c r="L66" s="84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90"/>
    </row>
    <row r="67" spans="1:23" ht="30" x14ac:dyDescent="0.2">
      <c r="A67" s="135" t="s">
        <v>181</v>
      </c>
      <c r="B67" s="96" t="s">
        <v>213</v>
      </c>
      <c r="C67" s="96" t="s">
        <v>182</v>
      </c>
      <c r="D67" s="96" t="s">
        <v>160</v>
      </c>
      <c r="E67" s="97" t="s">
        <v>242</v>
      </c>
      <c r="F67" s="97"/>
      <c r="G67" s="196">
        <f>SUM(G68:G70)</f>
        <v>1244.8</v>
      </c>
      <c r="H67" s="196">
        <f>SUM(H68:H70)</f>
        <v>1174.8</v>
      </c>
      <c r="I67" s="196">
        <f>SUM(I68:I70)</f>
        <v>1097.8</v>
      </c>
    </row>
    <row r="68" spans="1:23" ht="90" x14ac:dyDescent="0.2">
      <c r="A68" s="129" t="s">
        <v>166</v>
      </c>
      <c r="B68" s="98" t="s">
        <v>213</v>
      </c>
      <c r="C68" s="98" t="s">
        <v>182</v>
      </c>
      <c r="D68" s="98" t="s">
        <v>160</v>
      </c>
      <c r="E68" s="99" t="s">
        <v>242</v>
      </c>
      <c r="F68" s="99" t="s">
        <v>133</v>
      </c>
      <c r="G68" s="197">
        <v>1244.8</v>
      </c>
      <c r="H68" s="197">
        <v>1174.8</v>
      </c>
      <c r="I68" s="197">
        <v>1097.8</v>
      </c>
    </row>
    <row r="69" spans="1:23" ht="30" x14ac:dyDescent="0.2">
      <c r="A69" s="129" t="s">
        <v>136</v>
      </c>
      <c r="B69" s="98" t="s">
        <v>213</v>
      </c>
      <c r="C69" s="98" t="s">
        <v>182</v>
      </c>
      <c r="D69" s="98" t="s">
        <v>160</v>
      </c>
      <c r="E69" s="99" t="s">
        <v>242</v>
      </c>
      <c r="F69" s="99" t="s">
        <v>137</v>
      </c>
      <c r="G69" s="197">
        <v>0</v>
      </c>
      <c r="H69" s="197">
        <v>0</v>
      </c>
      <c r="I69" s="197">
        <v>0</v>
      </c>
    </row>
    <row r="70" spans="1:23" ht="15.6" customHeight="1" x14ac:dyDescent="0.2">
      <c r="A70" s="129" t="s">
        <v>138</v>
      </c>
      <c r="B70" s="98" t="s">
        <v>213</v>
      </c>
      <c r="C70" s="98" t="s">
        <v>182</v>
      </c>
      <c r="D70" s="98" t="s">
        <v>160</v>
      </c>
      <c r="E70" s="99" t="s">
        <v>242</v>
      </c>
      <c r="F70" s="99" t="s">
        <v>139</v>
      </c>
      <c r="G70" s="197">
        <v>0</v>
      </c>
      <c r="H70" s="197">
        <v>0</v>
      </c>
      <c r="I70" s="197">
        <v>0</v>
      </c>
    </row>
    <row r="71" spans="1:23" ht="15.75" x14ac:dyDescent="0.2">
      <c r="A71" s="138" t="s">
        <v>155</v>
      </c>
      <c r="B71" s="112"/>
      <c r="C71" s="112"/>
      <c r="D71" s="112"/>
      <c r="E71" s="112"/>
      <c r="F71" s="112"/>
      <c r="G71" s="200">
        <f>SUM(G63,G58,G53,G46,G10,G28)</f>
        <v>5166.7049999999999</v>
      </c>
      <c r="H71" s="200">
        <f>SUM(H63,H58,H53,H46,H10,H28)</f>
        <v>5130.6419999999998</v>
      </c>
      <c r="I71" s="200">
        <f>SUM(I63,I58,I53,I46,I10,I28)</f>
        <v>5092.2359999999999</v>
      </c>
    </row>
    <row r="72" spans="1:23" x14ac:dyDescent="0.2">
      <c r="A72" s="104"/>
      <c r="B72" s="107"/>
      <c r="C72" s="107"/>
      <c r="D72" s="107"/>
      <c r="E72" s="107"/>
      <c r="F72" s="107"/>
      <c r="G72" s="139"/>
      <c r="H72" s="139"/>
      <c r="I72" s="139"/>
    </row>
    <row r="73" spans="1:23" x14ac:dyDescent="0.2">
      <c r="A73" s="104"/>
      <c r="B73" s="107"/>
      <c r="C73" s="107"/>
      <c r="D73" s="107"/>
      <c r="E73" s="107"/>
      <c r="F73" s="107"/>
      <c r="G73" s="107"/>
      <c r="H73" s="139"/>
      <c r="I73" s="139"/>
    </row>
  </sheetData>
  <mergeCells count="5">
    <mergeCell ref="E1:I1"/>
    <mergeCell ref="E2:I2"/>
    <mergeCell ref="E3:I3"/>
    <mergeCell ref="A6:G6"/>
    <mergeCell ref="A5:I5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4"/>
  <sheetViews>
    <sheetView topLeftCell="A31" workbookViewId="0">
      <selection activeCell="F45" sqref="F45"/>
    </sheetView>
  </sheetViews>
  <sheetFormatPr defaultRowHeight="11.25" x14ac:dyDescent="0.2"/>
  <cols>
    <col min="1" max="1" width="51.5" style="149" customWidth="1"/>
    <col min="2" max="2" width="16.5" style="108" customWidth="1"/>
    <col min="3" max="3" width="8.1640625" style="108" customWidth="1"/>
    <col min="4" max="4" width="16.6640625" style="108" customWidth="1"/>
    <col min="5" max="5" width="16.83203125" style="108" customWidth="1"/>
    <col min="6" max="6" width="17.1640625" style="108" customWidth="1"/>
    <col min="7" max="43" width="9.1640625" style="88" customWidth="1"/>
  </cols>
  <sheetData>
    <row r="1" spans="1:256" s="88" customFormat="1" ht="15.6" customHeight="1" x14ac:dyDescent="0.2">
      <c r="A1" s="158"/>
      <c r="B1" s="230" t="s">
        <v>196</v>
      </c>
      <c r="C1" s="230"/>
      <c r="D1" s="230"/>
      <c r="E1" s="230"/>
      <c r="F1" s="230"/>
      <c r="AR1"/>
      <c r="AS1"/>
      <c r="AT1"/>
    </row>
    <row r="2" spans="1:256" s="88" customFormat="1" ht="15.6" customHeight="1" x14ac:dyDescent="0.2">
      <c r="A2" s="101"/>
      <c r="B2" s="215" t="s">
        <v>204</v>
      </c>
      <c r="C2" s="215"/>
      <c r="D2" s="215"/>
      <c r="E2" s="215"/>
      <c r="F2" s="215"/>
      <c r="AR2"/>
      <c r="AS2"/>
      <c r="AT2"/>
    </row>
    <row r="3" spans="1:256" s="88" customFormat="1" ht="15.6" customHeight="1" x14ac:dyDescent="0.2">
      <c r="A3" s="101"/>
      <c r="B3" s="215" t="s">
        <v>6</v>
      </c>
      <c r="C3" s="215"/>
      <c r="D3" s="215"/>
      <c r="E3" s="215"/>
      <c r="F3" s="215"/>
      <c r="AR3"/>
      <c r="AS3"/>
      <c r="AT3"/>
    </row>
    <row r="4" spans="1:256" s="88" customFormat="1" ht="12.75" x14ac:dyDescent="0.2">
      <c r="A4" s="141"/>
      <c r="B4" s="106"/>
      <c r="C4" s="106"/>
      <c r="D4" s="106"/>
      <c r="E4" s="106"/>
      <c r="F4" s="106"/>
      <c r="AR4"/>
      <c r="AS4"/>
      <c r="AT4"/>
    </row>
    <row r="5" spans="1:256" s="88" customFormat="1" ht="59.45" customHeight="1" x14ac:dyDescent="0.2">
      <c r="A5" s="229" t="s">
        <v>212</v>
      </c>
      <c r="B5" s="229"/>
      <c r="C5" s="229"/>
      <c r="D5" s="229"/>
      <c r="E5" s="229"/>
      <c r="F5" s="229"/>
      <c r="AR5"/>
      <c r="AS5"/>
      <c r="AT5"/>
    </row>
    <row r="6" spans="1:256" s="88" customFormat="1" ht="24" customHeight="1" x14ac:dyDescent="0.2">
      <c r="A6" s="163" t="s">
        <v>193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  <c r="DP6" s="163"/>
      <c r="DQ6" s="163"/>
      <c r="DR6" s="163"/>
      <c r="DS6" s="163"/>
      <c r="DT6" s="163"/>
      <c r="DU6" s="163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  <c r="FT6" s="163"/>
      <c r="FU6" s="163"/>
      <c r="FV6" s="163"/>
      <c r="FW6" s="163"/>
      <c r="FX6" s="163"/>
      <c r="FY6" s="163"/>
      <c r="FZ6" s="163"/>
      <c r="GA6" s="163"/>
      <c r="GB6" s="163"/>
      <c r="GC6" s="163"/>
      <c r="GD6" s="163"/>
      <c r="GE6" s="163"/>
      <c r="GF6" s="163"/>
      <c r="GG6" s="163"/>
      <c r="GH6" s="163"/>
      <c r="GI6" s="163"/>
      <c r="GJ6" s="163"/>
      <c r="GK6" s="163"/>
      <c r="GL6" s="163"/>
      <c r="GM6" s="163"/>
      <c r="GN6" s="163"/>
      <c r="GO6" s="163"/>
      <c r="GP6" s="163"/>
      <c r="GQ6" s="163"/>
      <c r="GR6" s="163"/>
      <c r="GS6" s="163"/>
      <c r="GT6" s="163"/>
      <c r="GU6" s="163"/>
      <c r="GV6" s="163"/>
      <c r="GW6" s="163"/>
      <c r="GX6" s="163"/>
      <c r="GY6" s="163"/>
      <c r="GZ6" s="163"/>
      <c r="HA6" s="163"/>
      <c r="HB6" s="163"/>
      <c r="HC6" s="163"/>
      <c r="HD6" s="163"/>
      <c r="HE6" s="163"/>
      <c r="HF6" s="163"/>
      <c r="HG6" s="163"/>
      <c r="HH6" s="163"/>
      <c r="HI6" s="163"/>
      <c r="HJ6" s="163"/>
      <c r="HK6" s="163"/>
      <c r="HL6" s="163"/>
      <c r="HM6" s="163"/>
      <c r="HN6" s="163"/>
      <c r="HO6" s="163"/>
      <c r="HP6" s="163"/>
      <c r="HQ6" s="163"/>
      <c r="HR6" s="163"/>
      <c r="HS6" s="163"/>
      <c r="HT6" s="163"/>
      <c r="HU6" s="163"/>
      <c r="HV6" s="163"/>
      <c r="HW6" s="163"/>
      <c r="HX6" s="163"/>
      <c r="HY6" s="163"/>
      <c r="HZ6" s="163"/>
      <c r="IA6" s="163"/>
      <c r="IB6" s="163"/>
      <c r="IC6" s="163"/>
      <c r="ID6" s="163"/>
      <c r="IE6" s="163"/>
      <c r="IF6" s="163"/>
      <c r="IG6" s="163"/>
      <c r="IH6" s="163"/>
      <c r="II6" s="163"/>
      <c r="IJ6" s="163"/>
      <c r="IK6" s="163"/>
      <c r="IL6" s="163"/>
      <c r="IM6" s="163"/>
      <c r="IN6" s="163"/>
      <c r="IO6" s="163"/>
      <c r="IP6" s="163"/>
      <c r="IQ6" s="163"/>
      <c r="IR6" s="163"/>
      <c r="IS6" s="163"/>
      <c r="IT6" s="163"/>
      <c r="IU6" s="163"/>
      <c r="IV6" s="163"/>
    </row>
    <row r="7" spans="1:256" s="88" customFormat="1" ht="20.25" x14ac:dyDescent="0.2">
      <c r="A7" s="228"/>
      <c r="B7" s="228"/>
      <c r="C7" s="228"/>
      <c r="D7" s="228"/>
      <c r="E7" s="107"/>
      <c r="F7" s="106" t="s">
        <v>86</v>
      </c>
      <c r="AR7"/>
      <c r="AS7"/>
      <c r="AT7"/>
    </row>
    <row r="8" spans="1:256" s="88" customFormat="1" ht="14.25" x14ac:dyDescent="0.2">
      <c r="A8" s="142"/>
      <c r="B8" s="102" t="s">
        <v>129</v>
      </c>
      <c r="C8" s="102" t="s">
        <v>130</v>
      </c>
      <c r="D8" s="93" t="s">
        <v>157</v>
      </c>
      <c r="E8" s="93" t="s">
        <v>158</v>
      </c>
      <c r="F8" s="93" t="s">
        <v>239</v>
      </c>
    </row>
    <row r="9" spans="1:256" s="88" customFormat="1" ht="69" customHeight="1" x14ac:dyDescent="0.2">
      <c r="A9" s="145" t="str">
        <f>'прил 6'!A55</f>
        <v>Муниципальная программа "По вопросам обеспечения пожарной безопасности на территории Огоджинского сельсовета 2020-2022г."</v>
      </c>
      <c r="B9" s="122" t="s">
        <v>241</v>
      </c>
      <c r="C9" s="123" t="s">
        <v>243</v>
      </c>
      <c r="D9" s="198">
        <f>'прил 6'!G55</f>
        <v>2</v>
      </c>
      <c r="E9" s="198">
        <f>'прил 6'!H55</f>
        <v>0</v>
      </c>
      <c r="F9" s="198">
        <f>'прил 6'!I55</f>
        <v>0</v>
      </c>
    </row>
    <row r="10" spans="1:256" ht="45" x14ac:dyDescent="0.2">
      <c r="A10" s="146" t="str">
        <f>'прил 6'!A56</f>
        <v xml:space="preserve">Основное мероприятие 4 Приобретение горюче-смазочных материалов для скашивания травы на территории поселения  </v>
      </c>
      <c r="B10" s="126" t="str">
        <f>'прил 6'!E56</f>
        <v>09 1 01 10199</v>
      </c>
      <c r="C10" s="127">
        <f>'прил 6'!F56</f>
        <v>0</v>
      </c>
      <c r="D10" s="199">
        <f>D11</f>
        <v>2</v>
      </c>
      <c r="E10" s="199">
        <f>E11</f>
        <v>0</v>
      </c>
      <c r="F10" s="199">
        <f>F11</f>
        <v>0</v>
      </c>
      <c r="G10" s="84"/>
      <c r="H10" s="84"/>
      <c r="I10" s="84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9"/>
    </row>
    <row r="11" spans="1:256" ht="30" x14ac:dyDescent="0.2">
      <c r="A11" s="129" t="str">
        <f>'прил 6'!A57</f>
        <v>Закупка товаров, работ и услуг для государственных (муниципальных) нужд</v>
      </c>
      <c r="B11" s="99" t="str">
        <f>'прил 6'!E57</f>
        <v>09 1 01 10199</v>
      </c>
      <c r="C11" s="99" t="str">
        <f>'прил 6'!F57</f>
        <v>200</v>
      </c>
      <c r="D11" s="197">
        <f>'прил 6'!G57</f>
        <v>2</v>
      </c>
      <c r="E11" s="197">
        <f>'прил 6'!H57</f>
        <v>0</v>
      </c>
      <c r="F11" s="197">
        <f>'прил 6'!I57</f>
        <v>0</v>
      </c>
      <c r="G11" s="84"/>
      <c r="H11" s="84"/>
      <c r="I11" s="84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90"/>
    </row>
    <row r="12" spans="1:256" ht="71.25" x14ac:dyDescent="0.2">
      <c r="A12" s="145" t="str">
        <f>'прил 6'!A60</f>
        <v>Муниципальная программа "Реформирование и модернизация жилищно-коммунального хозяйства на территории Огоджинского сельсовета на 2020-2022 годы"</v>
      </c>
      <c r="B12" s="122" t="str">
        <f>'прил 6'!E60</f>
        <v>01 0 00 00000</v>
      </c>
      <c r="C12" s="123">
        <f>'прил 6'!F60</f>
        <v>0</v>
      </c>
      <c r="D12" s="198">
        <f t="shared" ref="D12:F13" si="0">D13</f>
        <v>20</v>
      </c>
      <c r="E12" s="198">
        <f t="shared" si="0"/>
        <v>0</v>
      </c>
      <c r="F12" s="198">
        <f t="shared" si="0"/>
        <v>0</v>
      </c>
    </row>
    <row r="13" spans="1:256" ht="45" x14ac:dyDescent="0.2">
      <c r="A13" s="146" t="str">
        <f>'прил 6'!A61</f>
        <v>Основное мероприятие 1 Реформирование и модернизация жилищно-коммунального хозяйства</v>
      </c>
      <c r="B13" s="126" t="str">
        <f>'прил 6'!E61</f>
        <v>01 1 01 10190</v>
      </c>
      <c r="C13" s="127">
        <f>'прил 6'!F61</f>
        <v>0</v>
      </c>
      <c r="D13" s="199">
        <f t="shared" si="0"/>
        <v>20</v>
      </c>
      <c r="E13" s="199">
        <f t="shared" si="0"/>
        <v>0</v>
      </c>
      <c r="F13" s="199">
        <f t="shared" si="0"/>
        <v>0</v>
      </c>
    </row>
    <row r="14" spans="1:256" ht="30" x14ac:dyDescent="0.2">
      <c r="A14" s="129" t="str">
        <f>'прил 6'!A62</f>
        <v>Закупка товаров, работ и услуг для государственных (муниципальных) нужд</v>
      </c>
      <c r="B14" s="99" t="str">
        <f>'прил 6'!E62</f>
        <v>01 1 01 10190</v>
      </c>
      <c r="C14" s="99" t="str">
        <f>'прил 6'!F62</f>
        <v>200</v>
      </c>
      <c r="D14" s="197">
        <f>'прил 6'!G62</f>
        <v>20</v>
      </c>
      <c r="E14" s="197">
        <f>'прил 6'!H62</f>
        <v>0</v>
      </c>
      <c r="F14" s="197">
        <f>'прил 6'!I62</f>
        <v>0</v>
      </c>
    </row>
    <row r="15" spans="1:256" ht="45" x14ac:dyDescent="0.2">
      <c r="A15" s="135" t="str">
        <f>'прил 6'!A50</f>
        <v>Осуществление первичного воинского учета на территориях, где отсутствуют военные комиссариаты</v>
      </c>
      <c r="B15" s="97" t="str">
        <f>'прил 6'!E50</f>
        <v>88 8 00 51180</v>
      </c>
      <c r="C15" s="97">
        <f>'прил 6'!F50</f>
        <v>0</v>
      </c>
      <c r="D15" s="196">
        <f>SUM(D16:D17)</f>
        <v>137.19999999999999</v>
      </c>
      <c r="E15" s="196">
        <f>SUM(E16:E17)</f>
        <v>138.69999999999999</v>
      </c>
      <c r="F15" s="196">
        <f>SUM(F16:F17)</f>
        <v>144.5</v>
      </c>
    </row>
    <row r="16" spans="1:256" ht="90" x14ac:dyDescent="0.2">
      <c r="A16" s="129" t="str">
        <f>'прил 6'!A51</f>
        <v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6" s="99" t="str">
        <f>'прил 6'!E51</f>
        <v>88 8 00 51180</v>
      </c>
      <c r="C16" s="99" t="str">
        <f>'прил 6'!F51</f>
        <v>100</v>
      </c>
      <c r="D16" s="197">
        <f>'прил 6'!G51</f>
        <v>137.19999999999999</v>
      </c>
      <c r="E16" s="197">
        <f>'прил 6'!H51</f>
        <v>138.69999999999999</v>
      </c>
      <c r="F16" s="197">
        <f>'прил 6'!I51</f>
        <v>144.5</v>
      </c>
    </row>
    <row r="17" spans="1:6" ht="30" x14ac:dyDescent="0.2">
      <c r="A17" s="129" t="str">
        <f>'прил 6'!A52</f>
        <v>Закупка товаров, работ и услуг для государственных (муниципальных) нужд</v>
      </c>
      <c r="B17" s="99" t="str">
        <f>'прил 6'!E52</f>
        <v>88 8 00 51180</v>
      </c>
      <c r="C17" s="99" t="str">
        <f>'прил 6'!F52</f>
        <v>200</v>
      </c>
      <c r="D17" s="197">
        <f>'прил 6'!G52</f>
        <v>0</v>
      </c>
      <c r="E17" s="197">
        <f>'прил 6'!H52</f>
        <v>0</v>
      </c>
      <c r="F17" s="197">
        <f>'прил 6'!I52</f>
        <v>0</v>
      </c>
    </row>
    <row r="18" spans="1:6" ht="120" x14ac:dyDescent="0.2">
      <c r="A18" s="135" t="str">
        <f>'прил 6'!A41</f>
        <v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v>
      </c>
      <c r="B18" s="97" t="str">
        <f>'прил 6'!E41</f>
        <v>10 6 02 10190</v>
      </c>
      <c r="C18" s="97">
        <f>'прил 6'!F41</f>
        <v>0</v>
      </c>
      <c r="D18" s="196">
        <f>D19</f>
        <v>0.8</v>
      </c>
      <c r="E18" s="196">
        <f>E19</f>
        <v>0.8</v>
      </c>
      <c r="F18" s="196">
        <f>F19</f>
        <v>0.8</v>
      </c>
    </row>
    <row r="19" spans="1:6" ht="30" x14ac:dyDescent="0.2">
      <c r="A19" s="129" t="str">
        <f>'прил 6'!A42</f>
        <v>Закупка товаров, работ и услуг для государственных (муниципальных) нужд</v>
      </c>
      <c r="B19" s="99" t="str">
        <f>'прил 6'!E42</f>
        <v>10 6 02 10190</v>
      </c>
      <c r="C19" s="99" t="str">
        <f>'прил 6'!F42</f>
        <v>200</v>
      </c>
      <c r="D19" s="197">
        <f>'прил 6'!G42</f>
        <v>0.8</v>
      </c>
      <c r="E19" s="197">
        <f>'прил 6'!H42</f>
        <v>0.8</v>
      </c>
      <c r="F19" s="197">
        <f>'прил 6'!I42</f>
        <v>0.8</v>
      </c>
    </row>
    <row r="20" spans="1:6" ht="15" x14ac:dyDescent="0.2">
      <c r="A20" s="135" t="str">
        <f>'прил 6'!A14</f>
        <v>Глава муниципального образования</v>
      </c>
      <c r="B20" s="97" t="str">
        <f>'прил 6'!E14</f>
        <v>88.8.00.80010</v>
      </c>
      <c r="C20" s="97">
        <f>'прил 6'!F14</f>
        <v>0</v>
      </c>
      <c r="D20" s="196">
        <f>D21</f>
        <v>1161.7</v>
      </c>
      <c r="E20" s="196">
        <f>E21</f>
        <v>1161.7</v>
      </c>
      <c r="F20" s="196">
        <f>F21</f>
        <v>1161.7</v>
      </c>
    </row>
    <row r="21" spans="1:6" ht="90" x14ac:dyDescent="0.2">
      <c r="A21" s="129" t="str">
        <f>'прил 6'!A15</f>
        <v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1" s="99" t="str">
        <f>'прил 6'!E15</f>
        <v>88.8.00.80010</v>
      </c>
      <c r="C21" s="99" t="str">
        <f>'прил 6'!F15</f>
        <v>100</v>
      </c>
      <c r="D21" s="197">
        <f>'прил 6'!G15</f>
        <v>1161.7</v>
      </c>
      <c r="E21" s="197">
        <f>'прил 6'!H15</f>
        <v>1161.7</v>
      </c>
      <c r="F21" s="197">
        <f>'прил 6'!I15</f>
        <v>1161.7</v>
      </c>
    </row>
    <row r="22" spans="1:6" ht="15" x14ac:dyDescent="0.2">
      <c r="A22" s="135" t="str">
        <f>'прил 6'!A19</f>
        <v>Центральный аппарат</v>
      </c>
      <c r="B22" s="97" t="str">
        <f>'прил 6'!E19</f>
        <v>88 8 00 80040</v>
      </c>
      <c r="C22" s="97">
        <f>'прил 6'!F19</f>
        <v>0</v>
      </c>
      <c r="D22" s="196">
        <f>SUM(D23:D25)</f>
        <v>716.4</v>
      </c>
      <c r="E22" s="196">
        <f>SUM(E23:E25)</f>
        <v>716.4</v>
      </c>
      <c r="F22" s="196">
        <f>SUM(F23:F25)</f>
        <v>716.4</v>
      </c>
    </row>
    <row r="23" spans="1:6" ht="90" x14ac:dyDescent="0.2">
      <c r="A23" s="129" t="str">
        <f>'прил 6'!A20</f>
        <v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3" s="99" t="str">
        <f>'прил 6'!E20</f>
        <v>88 8 00 80040</v>
      </c>
      <c r="C23" s="99" t="str">
        <f>'прил 6'!F20</f>
        <v>100</v>
      </c>
      <c r="D23" s="197">
        <f>'прил 6'!G20</f>
        <v>716.4</v>
      </c>
      <c r="E23" s="197">
        <f>'прил 6'!H20</f>
        <v>716.4</v>
      </c>
      <c r="F23" s="197">
        <f>'прил 6'!I20</f>
        <v>716.4</v>
      </c>
    </row>
    <row r="24" spans="1:6" ht="30" x14ac:dyDescent="0.2">
      <c r="A24" s="129" t="str">
        <f>'прил 6'!A21</f>
        <v>Закупка товаров, работ и услуг для государственных (муниципальных) нужд</v>
      </c>
      <c r="B24" s="99" t="str">
        <f>'прил 6'!E21</f>
        <v>88 8 00 80040</v>
      </c>
      <c r="C24" s="99" t="str">
        <f>'прил 6'!F21</f>
        <v>200</v>
      </c>
      <c r="D24" s="197">
        <f>'прил 6'!G21</f>
        <v>0</v>
      </c>
      <c r="E24" s="197">
        <f>'прил 6'!H21</f>
        <v>0</v>
      </c>
      <c r="F24" s="197">
        <f>'прил 6'!I21</f>
        <v>0</v>
      </c>
    </row>
    <row r="25" spans="1:6" ht="30" x14ac:dyDescent="0.2">
      <c r="A25" s="129" t="str">
        <f>'прил 6'!A22</f>
        <v>Иные бюджетные ассигнования</v>
      </c>
      <c r="B25" s="99" t="str">
        <f>'прил 6'!E22</f>
        <v>88 8 00 80040</v>
      </c>
      <c r="C25" s="99" t="str">
        <f>'прил 6'!F22</f>
        <v>800</v>
      </c>
      <c r="D25" s="197">
        <f>'прил 6'!G22</f>
        <v>0</v>
      </c>
      <c r="E25" s="197">
        <f>'прил 6'!H22</f>
        <v>0</v>
      </c>
      <c r="F25" s="197">
        <f>'прил 6'!I22</f>
        <v>0</v>
      </c>
    </row>
    <row r="26" spans="1:6" ht="45" x14ac:dyDescent="0.2">
      <c r="A26" s="135" t="str">
        <f>'прил 6'!A43</f>
        <v>Обеспечение деятельности подведомственных учреждений по хозяйственному обслуживанию (бухгалтерия)</v>
      </c>
      <c r="B26" s="97" t="str">
        <f>'прил 6'!E43</f>
        <v>88 8 00 80140</v>
      </c>
      <c r="C26" s="97">
        <f>'прил 6'!F43</f>
        <v>0</v>
      </c>
      <c r="D26" s="196">
        <f>SUM(D27:D28)</f>
        <v>1806.8049999999998</v>
      </c>
      <c r="E26" s="196">
        <f>SUM(E27:E28)</f>
        <v>1921.242</v>
      </c>
      <c r="F26" s="196">
        <f>SUM(F27:F28)</f>
        <v>1954.0360000000001</v>
      </c>
    </row>
    <row r="27" spans="1:6" ht="90" x14ac:dyDescent="0.2">
      <c r="A27" s="129" t="str">
        <f>'прил 6'!A44</f>
        <v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7" s="99" t="str">
        <f>'прил 6'!E44</f>
        <v>88 8 00 80140</v>
      </c>
      <c r="C27" s="99" t="str">
        <f>'прил 6'!F44</f>
        <v>100</v>
      </c>
      <c r="D27" s="197">
        <f>'прил 6'!G44</f>
        <v>1163.3</v>
      </c>
      <c r="E27" s="197">
        <f>'прил 6'!H44</f>
        <v>1163.3</v>
      </c>
      <c r="F27" s="197">
        <f>'прил 6'!I44</f>
        <v>1163.3</v>
      </c>
    </row>
    <row r="28" spans="1:6" ht="18" customHeight="1" x14ac:dyDescent="0.2">
      <c r="A28" s="129" t="str">
        <f>'прил 6'!A45</f>
        <v>Иные бюджетные ассигнования</v>
      </c>
      <c r="B28" s="99" t="str">
        <f>'прил 6'!E45</f>
        <v>88 8 00 80140</v>
      </c>
      <c r="C28" s="99" t="str">
        <f>'прил 6'!F45</f>
        <v>800</v>
      </c>
      <c r="D28" s="197">
        <f>'прил 6'!G45</f>
        <v>643.505</v>
      </c>
      <c r="E28" s="197">
        <f>'прил 6'!H45</f>
        <v>757.94200000000001</v>
      </c>
      <c r="F28" s="197">
        <f>'прил 6'!I45</f>
        <v>790.73599999999999</v>
      </c>
    </row>
    <row r="29" spans="1:6" ht="15" x14ac:dyDescent="0.2">
      <c r="A29" s="135" t="str">
        <f>'прил 6'!A36</f>
        <v>Резервные фонды местных администраций</v>
      </c>
      <c r="B29" s="97" t="str">
        <f>'прил 6'!E36</f>
        <v>88 8 00 80620</v>
      </c>
      <c r="C29" s="97" t="str">
        <f>'прил 6'!F36</f>
        <v/>
      </c>
      <c r="D29" s="196">
        <f>D30</f>
        <v>5</v>
      </c>
      <c r="E29" s="196">
        <f>E30</f>
        <v>5</v>
      </c>
      <c r="F29" s="196">
        <f>F30</f>
        <v>5</v>
      </c>
    </row>
    <row r="30" spans="1:6" ht="18" customHeight="1" x14ac:dyDescent="0.2">
      <c r="A30" s="129" t="str">
        <f>'прил 6'!A37</f>
        <v>Иные бюджетные ассигнования</v>
      </c>
      <c r="B30" s="99" t="str">
        <f>'прил 6'!E37</f>
        <v>88 8 00 80620</v>
      </c>
      <c r="C30" s="99" t="str">
        <f>'прил 6'!F37</f>
        <v>800</v>
      </c>
      <c r="D30" s="197">
        <f>'прил 6'!G37</f>
        <v>5</v>
      </c>
      <c r="E30" s="197">
        <f>'прил 6'!H37</f>
        <v>5</v>
      </c>
      <c r="F30" s="197">
        <f>'прил 6'!I37</f>
        <v>5</v>
      </c>
    </row>
    <row r="31" spans="1:6" ht="30" x14ac:dyDescent="0.2">
      <c r="A31" s="135" t="str">
        <f>'прил 6'!A67</f>
        <v>Обеспечение деятельности подведомственных учреждений культуры</v>
      </c>
      <c r="B31" s="97" t="str">
        <f>'прил 6'!E67</f>
        <v>88 8 00 84400</v>
      </c>
      <c r="C31" s="97">
        <f>'прил 6'!F67</f>
        <v>0</v>
      </c>
      <c r="D31" s="196">
        <f>SUM(D32:D34)</f>
        <v>1244.8</v>
      </c>
      <c r="E31" s="196">
        <f>SUM(E32:E34)</f>
        <v>1174.8</v>
      </c>
      <c r="F31" s="196">
        <f>SUM(F32:F34)</f>
        <v>1097.8</v>
      </c>
    </row>
    <row r="32" spans="1:6" ht="90" x14ac:dyDescent="0.2">
      <c r="A32" s="129" t="str">
        <f>'прил 6'!A68</f>
        <v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2" s="99" t="str">
        <f>'прил 6'!E68</f>
        <v>88 8 00 84400</v>
      </c>
      <c r="C32" s="99" t="str">
        <f>'прил 6'!F68</f>
        <v>100</v>
      </c>
      <c r="D32" s="197">
        <f>'прил 6'!G68</f>
        <v>1244.8</v>
      </c>
      <c r="E32" s="197">
        <f>'прил 6'!H68</f>
        <v>1174.8</v>
      </c>
      <c r="F32" s="197">
        <f>'прил 6'!I68</f>
        <v>1097.8</v>
      </c>
    </row>
    <row r="33" spans="1:9" ht="30" x14ac:dyDescent="0.2">
      <c r="A33" s="129" t="str">
        <f>'прил 6'!A69</f>
        <v>Закупка товаров, работ и услуг для государственных (муниципальных) нужд</v>
      </c>
      <c r="B33" s="99" t="str">
        <f>'прил 6'!E69</f>
        <v>88 8 00 84400</v>
      </c>
      <c r="C33" s="99" t="str">
        <f>'прил 6'!F69</f>
        <v>200</v>
      </c>
      <c r="D33" s="197">
        <f>'прил 6'!G69</f>
        <v>0</v>
      </c>
      <c r="E33" s="197">
        <f>'прил 6'!H69</f>
        <v>0</v>
      </c>
      <c r="F33" s="197">
        <f>'прил 6'!I69</f>
        <v>0</v>
      </c>
    </row>
    <row r="34" spans="1:9" ht="30" x14ac:dyDescent="0.2">
      <c r="A34" s="129" t="str">
        <f>'прил 6'!A70</f>
        <v>Иные бюджетные ассигнования</v>
      </c>
      <c r="B34" s="99" t="str">
        <f>'прил 6'!E70</f>
        <v>88 8 00 84400</v>
      </c>
      <c r="C34" s="99" t="str">
        <f>'прил 6'!F70</f>
        <v>800</v>
      </c>
      <c r="D34" s="197">
        <f>'прил 6'!G70</f>
        <v>0</v>
      </c>
      <c r="E34" s="197">
        <f>'прил 6'!H70</f>
        <v>0</v>
      </c>
      <c r="F34" s="197">
        <f>'прил 6'!I70</f>
        <v>0</v>
      </c>
    </row>
    <row r="35" spans="1:9" ht="60" x14ac:dyDescent="0.2">
      <c r="A35" s="135" t="str">
        <f>'прил 6'!A26</f>
        <v>Межбюджетные трансферты, передаваемые в районный бюджет на исполнение переданных полномочий по осуществлению внешнего контроля</v>
      </c>
      <c r="B35" s="97" t="str">
        <f>'прил 6'!E26</f>
        <v>88 8 00 80300</v>
      </c>
      <c r="C35" s="97">
        <f>'прил 6'!F26</f>
        <v>0</v>
      </c>
      <c r="D35" s="196">
        <f>D36</f>
        <v>12</v>
      </c>
      <c r="E35" s="196">
        <f>E36</f>
        <v>12</v>
      </c>
      <c r="F35" s="196">
        <f>F36</f>
        <v>12</v>
      </c>
    </row>
    <row r="36" spans="1:9" ht="16.149999999999999" customHeight="1" x14ac:dyDescent="0.2">
      <c r="A36" s="129" t="str">
        <f>'прил 6'!A27</f>
        <v>Иные межбюджетные трансферты</v>
      </c>
      <c r="B36" s="99" t="str">
        <f>'прил 6'!E27</f>
        <v>88 8 00 80300</v>
      </c>
      <c r="C36" s="99" t="str">
        <f>'прил 6'!F27</f>
        <v>500</v>
      </c>
      <c r="D36" s="197">
        <f>'прил 6'!G27</f>
        <v>12</v>
      </c>
      <c r="E36" s="197">
        <f>'прил 6'!H27</f>
        <v>12</v>
      </c>
      <c r="F36" s="197">
        <f>'прил 6'!I27</f>
        <v>12</v>
      </c>
    </row>
    <row r="37" spans="1:9" ht="16.149999999999999" customHeight="1" x14ac:dyDescent="0.2">
      <c r="A37" s="135" t="str">
        <f>'прил 6'!A28</f>
        <v>Обеспечение проведения выборов и референдумов</v>
      </c>
      <c r="B37" s="97" t="s">
        <v>230</v>
      </c>
      <c r="C37" s="97">
        <f>'прил 6'!F28</f>
        <v>0</v>
      </c>
      <c r="D37" s="196">
        <f>D38</f>
        <v>60</v>
      </c>
      <c r="E37" s="196">
        <f>E38</f>
        <v>0</v>
      </c>
      <c r="F37" s="196">
        <f>F38</f>
        <v>0</v>
      </c>
    </row>
    <row r="38" spans="1:9" ht="16.149999999999999" customHeight="1" x14ac:dyDescent="0.2">
      <c r="A38" s="129" t="str">
        <f>'прил 6'!A29</f>
        <v>Непрограммные расходы</v>
      </c>
      <c r="B38" s="99" t="s">
        <v>230</v>
      </c>
      <c r="C38" s="99">
        <f>'прил 6'!F29</f>
        <v>0</v>
      </c>
      <c r="D38" s="197">
        <f>'прил 6'!G29</f>
        <v>60</v>
      </c>
      <c r="E38" s="197">
        <f>'прил 6'!H29</f>
        <v>0</v>
      </c>
      <c r="F38" s="197">
        <f>'прил 6'!I29</f>
        <v>0</v>
      </c>
    </row>
    <row r="39" spans="1:9" ht="15.75" x14ac:dyDescent="0.2">
      <c r="A39" s="138" t="s">
        <v>155</v>
      </c>
      <c r="B39" s="112"/>
      <c r="C39" s="112"/>
      <c r="D39" s="203">
        <f>D9+D12+D15+D18+D20+D22+D26+D29+D31+D35+D37</f>
        <v>5166.7049999999999</v>
      </c>
      <c r="E39" s="203">
        <f>E9+E12+E15+E18+E20+E22+E26+E29+E31+E35+E37</f>
        <v>5130.6419999999998</v>
      </c>
      <c r="F39" s="203">
        <f>F9+F12+F15+F18+F20+F22+F26+F29+F31+F35+F37</f>
        <v>5092.2359999999999</v>
      </c>
      <c r="G39" s="151"/>
      <c r="H39" s="151"/>
      <c r="I39" s="151"/>
    </row>
    <row r="40" spans="1:9" x14ac:dyDescent="0.2">
      <c r="A40" s="148"/>
      <c r="B40" s="107"/>
      <c r="C40" s="107"/>
      <c r="D40" s="139"/>
      <c r="E40" s="139"/>
      <c r="F40" s="139"/>
    </row>
    <row r="43" spans="1:9" x14ac:dyDescent="0.2">
      <c r="D43" s="156"/>
    </row>
    <row r="44" spans="1:9" x14ac:dyDescent="0.2">
      <c r="E44" s="157"/>
    </row>
  </sheetData>
  <mergeCells count="5">
    <mergeCell ref="A5:F5"/>
    <mergeCell ref="A7:D7"/>
    <mergeCell ref="B1:F1"/>
    <mergeCell ref="B2:F2"/>
    <mergeCell ref="B3:F3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5"/>
  <sheetViews>
    <sheetView tabSelected="1" topLeftCell="B16" workbookViewId="0">
      <selection activeCell="F23" sqref="F23"/>
    </sheetView>
  </sheetViews>
  <sheetFormatPr defaultRowHeight="11.25" x14ac:dyDescent="0.2"/>
  <cols>
    <col min="1" max="1" width="51.5" style="149" customWidth="1"/>
    <col min="2" max="2" width="16.5" style="108" customWidth="1"/>
    <col min="3" max="3" width="8.1640625" style="108" customWidth="1"/>
    <col min="4" max="4" width="16.6640625" style="108" customWidth="1"/>
    <col min="5" max="5" width="16.83203125" style="108" customWidth="1"/>
    <col min="6" max="6" width="17.1640625" style="108" customWidth="1"/>
    <col min="7" max="43" width="9.1640625" style="88" customWidth="1"/>
  </cols>
  <sheetData>
    <row r="1" spans="1:256" s="88" customFormat="1" ht="15.75" x14ac:dyDescent="0.2">
      <c r="A1" s="158"/>
      <c r="B1" s="230" t="s">
        <v>197</v>
      </c>
      <c r="C1" s="230"/>
      <c r="D1" s="230"/>
      <c r="E1" s="230"/>
      <c r="F1" s="230"/>
      <c r="AR1"/>
      <c r="AS1"/>
      <c r="AT1"/>
    </row>
    <row r="2" spans="1:256" s="88" customFormat="1" ht="15.75" x14ac:dyDescent="0.2">
      <c r="A2" s="101"/>
      <c r="B2" s="215" t="s">
        <v>204</v>
      </c>
      <c r="C2" s="215"/>
      <c r="D2" s="215"/>
      <c r="E2" s="215"/>
      <c r="F2" s="215"/>
      <c r="AR2"/>
      <c r="AS2"/>
      <c r="AT2"/>
    </row>
    <row r="3" spans="1:256" s="88" customFormat="1" ht="15.75" x14ac:dyDescent="0.2">
      <c r="A3" s="101"/>
      <c r="B3" s="215" t="s">
        <v>6</v>
      </c>
      <c r="C3" s="215"/>
      <c r="D3" s="215"/>
      <c r="E3" s="215"/>
      <c r="F3" s="215"/>
      <c r="AR3"/>
      <c r="AS3"/>
      <c r="AT3"/>
    </row>
    <row r="4" spans="1:256" s="88" customFormat="1" ht="12.75" x14ac:dyDescent="0.2">
      <c r="A4" s="141"/>
      <c r="B4" s="106"/>
      <c r="C4" s="106"/>
      <c r="D4" s="106"/>
      <c r="E4" s="106"/>
      <c r="F4" s="106"/>
      <c r="AR4"/>
      <c r="AS4"/>
      <c r="AT4"/>
    </row>
    <row r="5" spans="1:256" s="88" customFormat="1" ht="34.9" customHeight="1" x14ac:dyDescent="0.2">
      <c r="A5" s="229" t="s">
        <v>244</v>
      </c>
      <c r="B5" s="229"/>
      <c r="C5" s="229"/>
      <c r="D5" s="229"/>
      <c r="E5" s="229"/>
      <c r="F5" s="229"/>
      <c r="AR5"/>
      <c r="AS5"/>
      <c r="AT5"/>
    </row>
    <row r="6" spans="1:256" s="88" customFormat="1" ht="14.45" customHeight="1" x14ac:dyDescent="0.2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  <c r="DP6" s="163"/>
      <c r="DQ6" s="163"/>
      <c r="DR6" s="163"/>
      <c r="DS6" s="163"/>
      <c r="DT6" s="163"/>
      <c r="DU6" s="163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  <c r="FT6" s="163"/>
      <c r="FU6" s="163"/>
      <c r="FV6" s="163"/>
      <c r="FW6" s="163"/>
      <c r="FX6" s="163"/>
      <c r="FY6" s="163"/>
      <c r="FZ6" s="163"/>
      <c r="GA6" s="163"/>
      <c r="GB6" s="163"/>
      <c r="GC6" s="163"/>
      <c r="GD6" s="163"/>
      <c r="GE6" s="163"/>
      <c r="GF6" s="163"/>
      <c r="GG6" s="163"/>
      <c r="GH6" s="163"/>
      <c r="GI6" s="163"/>
      <c r="GJ6" s="163"/>
      <c r="GK6" s="163"/>
      <c r="GL6" s="163"/>
      <c r="GM6" s="163"/>
      <c r="GN6" s="163"/>
      <c r="GO6" s="163"/>
      <c r="GP6" s="163"/>
      <c r="GQ6" s="163"/>
      <c r="GR6" s="163"/>
      <c r="GS6" s="163"/>
      <c r="GT6" s="163"/>
      <c r="GU6" s="163"/>
      <c r="GV6" s="163"/>
      <c r="GW6" s="163"/>
      <c r="GX6" s="163"/>
      <c r="GY6" s="163"/>
      <c r="GZ6" s="163"/>
      <c r="HA6" s="163"/>
      <c r="HB6" s="163"/>
      <c r="HC6" s="163"/>
      <c r="HD6" s="163"/>
      <c r="HE6" s="163"/>
      <c r="HF6" s="163"/>
      <c r="HG6" s="163"/>
      <c r="HH6" s="163"/>
      <c r="HI6" s="163"/>
      <c r="HJ6" s="163"/>
      <c r="HK6" s="163"/>
      <c r="HL6" s="163"/>
      <c r="HM6" s="163"/>
      <c r="HN6" s="163"/>
      <c r="HO6" s="163"/>
      <c r="HP6" s="163"/>
      <c r="HQ6" s="163"/>
      <c r="HR6" s="163"/>
      <c r="HS6" s="163"/>
      <c r="HT6" s="163"/>
      <c r="HU6" s="163"/>
      <c r="HV6" s="163"/>
      <c r="HW6" s="163"/>
      <c r="HX6" s="163"/>
      <c r="HY6" s="163"/>
      <c r="HZ6" s="163"/>
      <c r="IA6" s="163"/>
      <c r="IB6" s="163"/>
      <c r="IC6" s="163"/>
      <c r="ID6" s="163"/>
      <c r="IE6" s="163"/>
      <c r="IF6" s="163"/>
      <c r="IG6" s="163"/>
      <c r="IH6" s="163"/>
      <c r="II6" s="163"/>
      <c r="IJ6" s="163"/>
      <c r="IK6" s="163"/>
      <c r="IL6" s="163"/>
      <c r="IM6" s="163"/>
      <c r="IN6" s="163"/>
      <c r="IO6" s="163"/>
      <c r="IP6" s="163"/>
      <c r="IQ6" s="163"/>
      <c r="IR6" s="163"/>
      <c r="IS6" s="163"/>
      <c r="IT6" s="163"/>
      <c r="IU6" s="163"/>
      <c r="IV6" s="163"/>
    </row>
    <row r="7" spans="1:256" s="88" customFormat="1" ht="20.25" x14ac:dyDescent="0.2">
      <c r="A7" s="231"/>
      <c r="B7" s="231"/>
      <c r="C7" s="231"/>
      <c r="D7" s="231"/>
      <c r="E7" s="107"/>
      <c r="F7" s="106" t="s">
        <v>86</v>
      </c>
      <c r="AR7"/>
      <c r="AS7"/>
      <c r="AT7"/>
    </row>
    <row r="8" spans="1:256" ht="14.25" x14ac:dyDescent="0.2">
      <c r="A8" s="142"/>
      <c r="B8" s="102" t="s">
        <v>129</v>
      </c>
      <c r="C8" s="102" t="s">
        <v>130</v>
      </c>
      <c r="D8" s="93" t="s">
        <v>157</v>
      </c>
      <c r="E8" s="93" t="s">
        <v>158</v>
      </c>
      <c r="F8" s="93" t="s">
        <v>239</v>
      </c>
    </row>
    <row r="9" spans="1:256" s="88" customFormat="1" ht="72" customHeight="1" x14ac:dyDescent="0.2">
      <c r="A9" s="145" t="str">
        <f>'прил 6'!A60</f>
        <v>Муниципальная программа "Реформирование и модернизация жилищно-коммунального хозяйства на территории Огоджинского сельсовета на 2020-2022 годы"</v>
      </c>
      <c r="B9" s="122" t="s">
        <v>241</v>
      </c>
      <c r="C9" s="123" t="s">
        <v>243</v>
      </c>
      <c r="D9" s="124">
        <f t="shared" ref="D9:F10" si="0">D10</f>
        <v>2</v>
      </c>
      <c r="E9" s="124">
        <f t="shared" si="0"/>
        <v>0</v>
      </c>
      <c r="F9" s="124">
        <f t="shared" si="0"/>
        <v>0</v>
      </c>
      <c r="AR9"/>
      <c r="AS9"/>
      <c r="AT9"/>
    </row>
    <row r="10" spans="1:256" s="88" customFormat="1" ht="51" customHeight="1" x14ac:dyDescent="0.2">
      <c r="A10" s="146" t="str">
        <f>'прил 6'!A56</f>
        <v xml:space="preserve">Основное мероприятие 4 Приобретение горюче-смазочных материалов для скашивания травы на территории поселения  </v>
      </c>
      <c r="B10" s="126" t="str">
        <f>'прил 6'!E56</f>
        <v>09 1 01 10199</v>
      </c>
      <c r="C10" s="127">
        <f>'прил 6'!F56</f>
        <v>0</v>
      </c>
      <c r="D10" s="128">
        <f t="shared" si="0"/>
        <v>2</v>
      </c>
      <c r="E10" s="128">
        <f t="shared" si="0"/>
        <v>0</v>
      </c>
      <c r="F10" s="128">
        <f t="shared" si="0"/>
        <v>0</v>
      </c>
      <c r="AR10"/>
      <c r="AS10"/>
      <c r="AT10"/>
    </row>
    <row r="11" spans="1:256" s="88" customFormat="1" ht="30" x14ac:dyDescent="0.2">
      <c r="A11" s="129" t="str">
        <f>'прил 6'!A57</f>
        <v>Закупка товаров, работ и услуг для государственных (муниципальных) нужд</v>
      </c>
      <c r="B11" s="99" t="str">
        <f>'прил 6'!E57</f>
        <v>09 1 01 10199</v>
      </c>
      <c r="C11" s="99" t="str">
        <f>'прил 6'!F57</f>
        <v>200</v>
      </c>
      <c r="D11" s="100">
        <f>'прил 6'!G57</f>
        <v>2</v>
      </c>
      <c r="E11" s="100">
        <f>'прил 6'!H57</f>
        <v>0</v>
      </c>
      <c r="F11" s="100">
        <f>'прил 6'!I57</f>
        <v>0</v>
      </c>
      <c r="AR11"/>
      <c r="AS11"/>
      <c r="AT11"/>
    </row>
    <row r="12" spans="1:256" s="88" customFormat="1" ht="79.5" customHeight="1" x14ac:dyDescent="0.2">
      <c r="A12" s="145" t="str">
        <f>'прил 6'!A60</f>
        <v>Муниципальная программа "Реформирование и модернизация жилищно-коммунального хозяйства на территории Огоджинского сельсовета на 2020-2022 годы"</v>
      </c>
      <c r="B12" s="122" t="str">
        <f>'прил 6'!E60</f>
        <v>01 0 00 00000</v>
      </c>
      <c r="C12" s="123">
        <f>'прил 6'!F60</f>
        <v>0</v>
      </c>
      <c r="D12" s="124">
        <f t="shared" ref="D12:F13" si="1">D13</f>
        <v>20</v>
      </c>
      <c r="E12" s="124">
        <f t="shared" si="1"/>
        <v>0</v>
      </c>
      <c r="F12" s="124">
        <f t="shared" si="1"/>
        <v>0</v>
      </c>
      <c r="AR12"/>
      <c r="AS12"/>
      <c r="AT12"/>
    </row>
    <row r="13" spans="1:256" s="88" customFormat="1" ht="45" x14ac:dyDescent="0.2">
      <c r="A13" s="146" t="str">
        <f>'прил 6'!A61</f>
        <v>Основное мероприятие 1 Реформирование и модернизация жилищно-коммунального хозяйства</v>
      </c>
      <c r="B13" s="126" t="str">
        <f>'прил 6'!E61</f>
        <v>01 1 01 10190</v>
      </c>
      <c r="C13" s="127">
        <f>'прил 6'!F61</f>
        <v>0</v>
      </c>
      <c r="D13" s="128">
        <f t="shared" si="1"/>
        <v>20</v>
      </c>
      <c r="E13" s="128">
        <f t="shared" si="1"/>
        <v>0</v>
      </c>
      <c r="F13" s="128">
        <f t="shared" si="1"/>
        <v>0</v>
      </c>
      <c r="AR13"/>
      <c r="AS13"/>
      <c r="AT13"/>
    </row>
    <row r="14" spans="1:256" s="88" customFormat="1" ht="30" x14ac:dyDescent="0.2">
      <c r="A14" s="129" t="str">
        <f>'прил 6'!A62</f>
        <v>Закупка товаров, работ и услуг для государственных (муниципальных) нужд</v>
      </c>
      <c r="B14" s="99" t="str">
        <f>'прил 6'!E62</f>
        <v>01 1 01 10190</v>
      </c>
      <c r="C14" s="99" t="str">
        <f>'прил 6'!F62</f>
        <v>200</v>
      </c>
      <c r="D14" s="100">
        <f>'прил 6'!G62</f>
        <v>20</v>
      </c>
      <c r="E14" s="100">
        <f>'прил 6'!H62</f>
        <v>0</v>
      </c>
      <c r="F14" s="100">
        <f>'прил 6'!I62</f>
        <v>0</v>
      </c>
      <c r="AR14"/>
      <c r="AS14"/>
      <c r="AT14"/>
    </row>
    <row r="15" spans="1:256" s="88" customFormat="1" ht="15.75" x14ac:dyDescent="0.2">
      <c r="A15" s="147" t="str">
        <f>'прил 6'!A71</f>
        <v>Всего</v>
      </c>
      <c r="B15" s="112">
        <f>'прил 6'!E71</f>
        <v>0</v>
      </c>
      <c r="C15" s="112">
        <f>'прил 6'!F71</f>
        <v>0</v>
      </c>
      <c r="D15" s="113">
        <f>D9+D12</f>
        <v>22</v>
      </c>
      <c r="E15" s="113">
        <f>E9+E12</f>
        <v>0</v>
      </c>
      <c r="F15" s="113">
        <f>F9+F12</f>
        <v>0</v>
      </c>
      <c r="AR15"/>
      <c r="AS15"/>
      <c r="AT15"/>
    </row>
  </sheetData>
  <mergeCells count="5">
    <mergeCell ref="A5:F5"/>
    <mergeCell ref="A7:D7"/>
    <mergeCell ref="B1:F1"/>
    <mergeCell ref="B2:F2"/>
    <mergeCell ref="B3:F3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T10"/>
  <sheetViews>
    <sheetView workbookViewId="0">
      <selection activeCell="C18" sqref="C18"/>
    </sheetView>
  </sheetViews>
  <sheetFormatPr defaultRowHeight="15.75" x14ac:dyDescent="0.25"/>
  <cols>
    <col min="1" max="1" width="23.6640625" style="153" customWidth="1"/>
    <col min="2" max="2" width="12.33203125" style="153" customWidth="1"/>
    <col min="3" max="3" width="16.5" style="153" customWidth="1"/>
    <col min="4" max="4" width="18" style="153" customWidth="1"/>
    <col min="5" max="5" width="11.5" style="153" customWidth="1"/>
    <col min="6" max="6" width="12.33203125" style="153" customWidth="1"/>
    <col min="7" max="7" width="12.5" customWidth="1"/>
    <col min="8" max="8" width="13" customWidth="1"/>
  </cols>
  <sheetData>
    <row r="1" spans="1:46" s="88" customFormat="1" x14ac:dyDescent="0.2">
      <c r="A1" s="165"/>
      <c r="B1" s="165"/>
      <c r="C1" s="165"/>
      <c r="D1" s="230" t="s">
        <v>198</v>
      </c>
      <c r="E1" s="230"/>
      <c r="F1" s="230"/>
      <c r="G1" s="230"/>
      <c r="H1" s="230"/>
      <c r="AR1"/>
      <c r="AS1"/>
      <c r="AT1"/>
    </row>
    <row r="2" spans="1:46" s="88" customFormat="1" x14ac:dyDescent="0.2">
      <c r="A2" s="166"/>
      <c r="B2" s="166"/>
      <c r="C2" s="166"/>
      <c r="D2" s="215" t="s">
        <v>204</v>
      </c>
      <c r="E2" s="215"/>
      <c r="F2" s="215"/>
      <c r="G2" s="215"/>
      <c r="H2" s="215"/>
      <c r="AR2"/>
      <c r="AS2"/>
      <c r="AT2"/>
    </row>
    <row r="3" spans="1:46" s="88" customFormat="1" x14ac:dyDescent="0.2">
      <c r="A3" s="166"/>
      <c r="B3" s="166"/>
      <c r="C3" s="166"/>
      <c r="D3" s="215" t="s">
        <v>6</v>
      </c>
      <c r="E3" s="215"/>
      <c r="F3" s="215"/>
      <c r="G3" s="215"/>
      <c r="H3" s="215"/>
      <c r="AR3"/>
      <c r="AS3"/>
      <c r="AT3"/>
    </row>
    <row r="4" spans="1:46" s="88" customFormat="1" x14ac:dyDescent="0.2">
      <c r="A4" s="154"/>
      <c r="B4" s="154"/>
      <c r="C4" s="154"/>
      <c r="D4" s="154"/>
      <c r="E4" s="154"/>
      <c r="F4" s="154"/>
      <c r="G4" s="154"/>
      <c r="H4" s="154"/>
      <c r="AR4"/>
      <c r="AS4"/>
      <c r="AT4"/>
    </row>
    <row r="5" spans="1:46" ht="45" customHeight="1" x14ac:dyDescent="0.25">
      <c r="A5" s="204" t="s">
        <v>205</v>
      </c>
      <c r="B5" s="204"/>
      <c r="C5" s="204"/>
      <c r="D5" s="204"/>
      <c r="E5" s="204"/>
      <c r="F5" s="204"/>
      <c r="G5" s="204"/>
      <c r="H5" s="204"/>
    </row>
    <row r="6" spans="1:46" ht="45" customHeight="1" x14ac:dyDescent="0.25">
      <c r="A6" s="164"/>
      <c r="B6" s="140"/>
      <c r="C6" s="140"/>
      <c r="D6" s="140"/>
      <c r="E6" s="140"/>
      <c r="F6" s="140"/>
      <c r="G6" s="140"/>
      <c r="H6" s="140"/>
    </row>
    <row r="7" spans="1:46" x14ac:dyDescent="0.25">
      <c r="H7" s="155" t="s">
        <v>86</v>
      </c>
    </row>
    <row r="8" spans="1:46" ht="47.25" x14ac:dyDescent="0.2">
      <c r="A8" s="9" t="s">
        <v>9</v>
      </c>
      <c r="B8" s="9" t="s">
        <v>185</v>
      </c>
      <c r="C8" s="9" t="s">
        <v>186</v>
      </c>
      <c r="D8" s="9" t="s">
        <v>187</v>
      </c>
      <c r="E8" s="9" t="s">
        <v>188</v>
      </c>
      <c r="F8" s="9" t="s">
        <v>82</v>
      </c>
      <c r="G8" s="9" t="s">
        <v>83</v>
      </c>
      <c r="H8" s="9" t="s">
        <v>200</v>
      </c>
    </row>
    <row r="9" spans="1:46" ht="94.5" x14ac:dyDescent="0.25">
      <c r="A9" s="152" t="s">
        <v>199</v>
      </c>
      <c r="B9" s="34" t="s">
        <v>213</v>
      </c>
      <c r="C9" s="9" t="s">
        <v>189</v>
      </c>
      <c r="D9" s="9" t="s">
        <v>183</v>
      </c>
      <c r="E9" s="9">
        <v>312</v>
      </c>
      <c r="F9" s="202">
        <v>0</v>
      </c>
      <c r="G9" s="202">
        <v>0</v>
      </c>
      <c r="H9" s="202">
        <v>0</v>
      </c>
    </row>
    <row r="10" spans="1:46" x14ac:dyDescent="0.25">
      <c r="A10" s="152" t="s">
        <v>190</v>
      </c>
      <c r="B10" s="9"/>
      <c r="C10" s="9"/>
      <c r="D10" s="9"/>
      <c r="E10" s="9"/>
      <c r="F10" s="202">
        <f>F9</f>
        <v>0</v>
      </c>
      <c r="G10" s="202">
        <f>G9</f>
        <v>0</v>
      </c>
      <c r="H10" s="202">
        <f>H9</f>
        <v>0</v>
      </c>
    </row>
  </sheetData>
  <mergeCells count="4">
    <mergeCell ref="A5:H5"/>
    <mergeCell ref="D1:H1"/>
    <mergeCell ref="D2:H2"/>
    <mergeCell ref="D3:H3"/>
  </mergeCells>
  <phoneticPr fontId="38" type="noConversion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при1</vt:lpstr>
      <vt:lpstr>прил 2</vt:lpstr>
      <vt:lpstr>прил 3</vt:lpstr>
      <vt:lpstr>прил 4</vt:lpstr>
      <vt:lpstr>прил 5</vt:lpstr>
      <vt:lpstr>прил 6</vt:lpstr>
      <vt:lpstr>прил 7</vt:lpstr>
      <vt:lpstr>прил 8</vt:lpstr>
      <vt:lpstr>прил 9</vt:lpstr>
      <vt:lpstr>'прил 4'!Заголовки_для_печати</vt:lpstr>
    </vt:vector>
  </TitlesOfParts>
  <Company>StartSoft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Скворцова Татьяна Владимировна</dc:creator>
  <cp:lastModifiedBy>Пользователь</cp:lastModifiedBy>
  <cp:lastPrinted>2020-12-26T02:51:36Z</cp:lastPrinted>
  <dcterms:created xsi:type="dcterms:W3CDTF">2020-02-04T03:26:01Z</dcterms:created>
  <dcterms:modified xsi:type="dcterms:W3CDTF">2020-12-27T02:49:55Z</dcterms:modified>
</cp:coreProperties>
</file>